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506" windowWidth="9720" windowHeight="7320" activeTab="0"/>
  </bookViews>
  <sheets>
    <sheet name="Formato No. 1" sheetId="1" r:id="rId1"/>
    <sheet name="Hoja1" sheetId="2" state="hidden" r:id="rId2"/>
  </sheets>
  <definedNames>
    <definedName name="_xlfn.DAYS" hidden="1">#NAME?</definedName>
    <definedName name="_xlfn.IFNA" hidden="1">#NAME?</definedName>
    <definedName name="_xlnm.Print_Area" localSheetId="0">'Formato No. 1'!$B$2:$AM$67</definedName>
    <definedName name="AUXILIOS" localSheetId="0">'Formato No. 1'!$AS$8:$AS$12</definedName>
    <definedName name="AUXILIOS">#REF!</definedName>
  </definedNames>
  <calcPr fullCalcOnLoad="1"/>
</workbook>
</file>

<file path=xl/comments1.xml><?xml version="1.0" encoding="utf-8"?>
<comments xmlns="http://schemas.openxmlformats.org/spreadsheetml/2006/main">
  <authors>
    <author>Sanchez  Joel</author>
  </authors>
  <commentList>
    <comment ref="K18" authorId="0">
      <text>
        <r>
          <rPr>
            <b/>
            <sz val="12"/>
            <rFont val="Tahoma"/>
            <family val="2"/>
          </rPr>
          <t>DIAS LABORADOS POR EL REEMPLAZO</t>
        </r>
      </text>
    </comment>
    <comment ref="S18" authorId="0">
      <text>
        <r>
          <rPr>
            <b/>
            <sz val="11"/>
            <rFont val="Calibri"/>
            <family val="2"/>
          </rPr>
          <t>Relacione la fecha inicial de labores del reemplazo.</t>
        </r>
        <r>
          <rPr>
            <sz val="9"/>
            <rFont val="Tahoma"/>
            <family val="2"/>
          </rPr>
          <t xml:space="preserve">
</t>
        </r>
      </text>
    </comment>
    <comment ref="AC18" authorId="0">
      <text>
        <r>
          <rPr>
            <b/>
            <sz val="9"/>
            <rFont val="Tahoma"/>
            <family val="2"/>
          </rPr>
          <t>Relacione la fecha final de labores del reemplazo.</t>
        </r>
      </text>
    </comment>
    <comment ref="J36" authorId="0">
      <text>
        <r>
          <rPr>
            <b/>
            <sz val="9"/>
            <rFont val="Tahoma"/>
            <family val="2"/>
          </rPr>
          <t>Seleccione el Grado de escalafón del docente Incapacitado.</t>
        </r>
      </text>
    </comment>
  </commentList>
</comments>
</file>

<file path=xl/sharedStrings.xml><?xml version="1.0" encoding="utf-8"?>
<sst xmlns="http://schemas.openxmlformats.org/spreadsheetml/2006/main" count="424" uniqueCount="111">
  <si>
    <t>FONDO NACIONAL DE PRESTACIONES SOCIALES DEL MAGISTERIO</t>
  </si>
  <si>
    <t>A</t>
  </si>
  <si>
    <t>Primer Apellido</t>
  </si>
  <si>
    <t>Segundo Apellido</t>
  </si>
  <si>
    <t>Primer Nombre</t>
  </si>
  <si>
    <t>Segundo Nombre</t>
  </si>
  <si>
    <t>Tipo de Documento:</t>
  </si>
  <si>
    <t>CC</t>
  </si>
  <si>
    <t>CE</t>
  </si>
  <si>
    <t>Numero Documento:</t>
  </si>
  <si>
    <t>FECHA</t>
  </si>
  <si>
    <t xml:space="preserve">Enfermedad Profesional </t>
  </si>
  <si>
    <t>Enfermedad  no Profesional</t>
  </si>
  <si>
    <t>Desde</t>
  </si>
  <si>
    <t>Hasta</t>
  </si>
  <si>
    <t>Valor Liquidado:</t>
  </si>
  <si>
    <t>Valor Pagado:</t>
  </si>
  <si>
    <t>FIRMA DEL FUNCIONARIO QUIEN LIQUIDA</t>
  </si>
  <si>
    <t>DECRETO 2831 DE AGOSTO 16 DE 2005</t>
  </si>
  <si>
    <t>Nombre Completo:</t>
  </si>
  <si>
    <t>Cargo :</t>
  </si>
  <si>
    <t>IV. DATOS DE QUIEN LIQUIDA</t>
  </si>
  <si>
    <t xml:space="preserve">Auxilio Maternidad </t>
  </si>
  <si>
    <t>FORMATO DE LIQUIDACIÓN INDIVIDUAL PARA EL PAGO DE AUXILIOS</t>
  </si>
  <si>
    <t>Accidente de trabajo</t>
  </si>
  <si>
    <t>Tipo de Auxilio:</t>
  </si>
  <si>
    <t>II. LIQUIDACIÓN DEL AUXILIO</t>
  </si>
  <si>
    <t>Tipo de Vinculación:</t>
  </si>
  <si>
    <t>Nacionalizado</t>
  </si>
  <si>
    <t>Prorroga:</t>
  </si>
  <si>
    <t>Si</t>
  </si>
  <si>
    <t>No</t>
  </si>
  <si>
    <t>Factores de liquidación</t>
  </si>
  <si>
    <t>Factor</t>
  </si>
  <si>
    <t xml:space="preserve">Valor </t>
  </si>
  <si>
    <t>Contínua:</t>
  </si>
  <si>
    <t>Días efectivamente laborados</t>
  </si>
  <si>
    <t>III. DATOS PERSONALES DEL DOCENTE QUE SE INCAPACITO</t>
  </si>
  <si>
    <t>FR-GNE-08-020</t>
  </si>
  <si>
    <t xml:space="preserve">Grado Escalafón </t>
  </si>
  <si>
    <t>BC</t>
  </si>
  <si>
    <t>1A</t>
  </si>
  <si>
    <t>1B</t>
  </si>
  <si>
    <t>1C</t>
  </si>
  <si>
    <t>1D</t>
  </si>
  <si>
    <t>2A</t>
  </si>
  <si>
    <t>2B</t>
  </si>
  <si>
    <t>3A</t>
  </si>
  <si>
    <t>2C</t>
  </si>
  <si>
    <t>2AE</t>
  </si>
  <si>
    <t>2D</t>
  </si>
  <si>
    <t>2BE</t>
  </si>
  <si>
    <t>B</t>
  </si>
  <si>
    <t>D3B</t>
  </si>
  <si>
    <t>3B</t>
  </si>
  <si>
    <t>3AD</t>
  </si>
  <si>
    <t>2CE</t>
  </si>
  <si>
    <t>D3C</t>
  </si>
  <si>
    <t>3AM</t>
  </si>
  <si>
    <t>D3D</t>
  </si>
  <si>
    <t>3C</t>
  </si>
  <si>
    <t>3BD</t>
  </si>
  <si>
    <t>2DE</t>
  </si>
  <si>
    <t>I</t>
  </si>
  <si>
    <t>3BM</t>
  </si>
  <si>
    <t>III</t>
  </si>
  <si>
    <t>3D</t>
  </si>
  <si>
    <t>3CD</t>
  </si>
  <si>
    <t>IV</t>
  </si>
  <si>
    <t>3DD</t>
  </si>
  <si>
    <t>3CM</t>
  </si>
  <si>
    <t>M3B</t>
  </si>
  <si>
    <t>M3C</t>
  </si>
  <si>
    <t>3DM</t>
  </si>
  <si>
    <t>M3D</t>
  </si>
  <si>
    <t>N1D</t>
  </si>
  <si>
    <t>P2C</t>
  </si>
  <si>
    <t>P2D</t>
  </si>
  <si>
    <t>N1C</t>
  </si>
  <si>
    <t>PU</t>
  </si>
  <si>
    <t>TP</t>
  </si>
  <si>
    <t>Asignación Básica Docente Incapacitado</t>
  </si>
  <si>
    <t>I. TIPO DE AUXILIO (Marque con una X el Auxilio a liquidar)</t>
  </si>
  <si>
    <t>AUXILIOS</t>
  </si>
  <si>
    <t>Seleccionar el tipo de Auxilio:</t>
  </si>
  <si>
    <t>Enfermedad Profesional</t>
  </si>
  <si>
    <t>Enfermedad No Profesional</t>
  </si>
  <si>
    <t>Accidente de Trabajo</t>
  </si>
  <si>
    <t>Auxilio de Maternidad</t>
  </si>
  <si>
    <t>Sobresueldo (Directivos y coordinadores)</t>
  </si>
  <si>
    <t>VERSIÓN 1</t>
  </si>
  <si>
    <t>VINCULACIONES</t>
  </si>
  <si>
    <t>Nacional</t>
  </si>
  <si>
    <t>Departamental</t>
  </si>
  <si>
    <t>Municipal</t>
  </si>
  <si>
    <t>Distrital</t>
  </si>
  <si>
    <t>Establecimiento Publico</t>
  </si>
  <si>
    <t>Total de Horas Extras Laboradas:</t>
  </si>
  <si>
    <t>"BC"</t>
  </si>
  <si>
    <t>2AM</t>
  </si>
  <si>
    <t>2BM</t>
  </si>
  <si>
    <t>2AD</t>
  </si>
  <si>
    <t>2BD</t>
  </si>
  <si>
    <t>2CD</t>
  </si>
  <si>
    <t>2DD</t>
  </si>
  <si>
    <t>2DM</t>
  </si>
  <si>
    <t>2CM</t>
  </si>
  <si>
    <t>Secundaria</t>
  </si>
  <si>
    <t>Primaria</t>
  </si>
  <si>
    <t>Preescolar</t>
  </si>
  <si>
    <t xml:space="preserve">Periodo de  Incapacidad: 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</si>
</sst>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"/>
    <numFmt numFmtId="181" formatCode="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$$-440A]#,##0"/>
    <numFmt numFmtId="187" formatCode="[$-240A]dddd\,\ dd&quot; de &quot;mmmm&quot; de &quot;yyyy"/>
    <numFmt numFmtId="188" formatCode="[$$-240A]\ #,##0"/>
    <numFmt numFmtId="189" formatCode="[$$-240A]\ #,##0.00"/>
    <numFmt numFmtId="190" formatCode="_ &quot;$&quot;\ * #,##0.0_ ;_ &quot;$&quot;\ * \-#,##0.0_ ;_ &quot;$&quot;\ * &quot;-&quot;??_ ;_ @_ "/>
    <numFmt numFmtId="191" formatCode="_ &quot;$&quot;\ * #,##0_ ;_ &quot;$&quot;\ * \-#,##0_ ;_ &quot;$&quot;\ * &quot;-&quot;??_ ;_ @_ "/>
    <numFmt numFmtId="192" formatCode="0.000"/>
    <numFmt numFmtId="193" formatCode="0.0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2"/>
      <color indexed="22"/>
      <name val="Calibri"/>
      <family val="2"/>
    </font>
    <font>
      <b/>
      <sz val="11"/>
      <name val="Calibri"/>
      <family val="2"/>
    </font>
    <font>
      <sz val="8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b/>
      <sz val="12"/>
      <name val="Tahom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vant Garde Gothic"/>
      <family val="0"/>
    </font>
    <font>
      <sz val="10"/>
      <color indexed="8"/>
      <name val="Arial"/>
      <family val="2"/>
    </font>
    <font>
      <sz val="10"/>
      <name val="Avant Garde Gothic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vant Garde Gothic"/>
      <family val="0"/>
    </font>
    <font>
      <b/>
      <sz val="14"/>
      <color rgb="FFFF0000"/>
      <name val="Calibri"/>
      <family val="2"/>
    </font>
    <font>
      <b/>
      <sz val="14"/>
      <color rgb="FFFF0000"/>
      <name val="Arial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24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8" fillId="34" borderId="12" xfId="0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10" fillId="34" borderId="12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4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10" fillId="34" borderId="15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10" fillId="34" borderId="12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/>
    </xf>
    <xf numFmtId="0" fontId="10" fillId="34" borderId="12" xfId="0" applyFont="1" applyFill="1" applyBorder="1" applyAlignment="1">
      <alignment horizontal="right"/>
    </xf>
    <xf numFmtId="0" fontId="10" fillId="34" borderId="16" xfId="0" applyFont="1" applyFill="1" applyBorder="1" applyAlignment="1" applyProtection="1">
      <alignment horizontal="center"/>
      <protection locked="0"/>
    </xf>
    <xf numFmtId="0" fontId="10" fillId="34" borderId="17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2" fillId="34" borderId="18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left" wrapText="1"/>
    </xf>
    <xf numFmtId="0" fontId="10" fillId="34" borderId="20" xfId="0" applyFont="1" applyFill="1" applyBorder="1" applyAlignment="1">
      <alignment/>
    </xf>
    <xf numFmtId="0" fontId="11" fillId="34" borderId="20" xfId="0" applyFont="1" applyFill="1" applyBorder="1" applyAlignment="1">
      <alignment/>
    </xf>
    <xf numFmtId="0" fontId="10" fillId="34" borderId="21" xfId="0" applyFont="1" applyFill="1" applyBorder="1" applyAlignment="1">
      <alignment/>
    </xf>
    <xf numFmtId="0" fontId="10" fillId="34" borderId="22" xfId="0" applyFont="1" applyFill="1" applyBorder="1" applyAlignment="1">
      <alignment/>
    </xf>
    <xf numFmtId="0" fontId="9" fillId="34" borderId="0" xfId="0" applyFont="1" applyFill="1" applyBorder="1" applyAlignment="1">
      <alignment horizontal="left"/>
    </xf>
    <xf numFmtId="0" fontId="13" fillId="34" borderId="0" xfId="0" applyFont="1" applyFill="1" applyBorder="1" applyAlignment="1">
      <alignment horizontal="left"/>
    </xf>
    <xf numFmtId="0" fontId="10" fillId="34" borderId="23" xfId="0" applyFont="1" applyFill="1" applyBorder="1" applyAlignment="1">
      <alignment/>
    </xf>
    <xf numFmtId="0" fontId="10" fillId="34" borderId="19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right"/>
    </xf>
    <xf numFmtId="0" fontId="9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10" fillId="34" borderId="17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4" borderId="16" xfId="0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10" fillId="34" borderId="0" xfId="0" applyFont="1" applyFill="1" applyBorder="1" applyAlignment="1">
      <alignment wrapText="1"/>
    </xf>
    <xf numFmtId="0" fontId="10" fillId="34" borderId="19" xfId="0" applyFont="1" applyFill="1" applyBorder="1" applyAlignment="1">
      <alignment horizontal="right"/>
    </xf>
    <xf numFmtId="0" fontId="10" fillId="34" borderId="24" xfId="0" applyFont="1" applyFill="1" applyBorder="1" applyAlignment="1">
      <alignment/>
    </xf>
    <xf numFmtId="0" fontId="12" fillId="34" borderId="16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 applyProtection="1">
      <alignment/>
      <protection locked="0"/>
    </xf>
    <xf numFmtId="0" fontId="10" fillId="34" borderId="0" xfId="0" applyFont="1" applyFill="1" applyBorder="1" applyAlignment="1" applyProtection="1">
      <alignment horizontal="center"/>
      <protection locked="0"/>
    </xf>
    <xf numFmtId="0" fontId="11" fillId="34" borderId="25" xfId="0" applyFont="1" applyFill="1" applyBorder="1" applyAlignment="1">
      <alignment/>
    </xf>
    <xf numFmtId="0" fontId="10" fillId="34" borderId="25" xfId="0" applyFont="1" applyFill="1" applyBorder="1" applyAlignment="1">
      <alignment horizontal="center"/>
    </xf>
    <xf numFmtId="0" fontId="10" fillId="34" borderId="25" xfId="0" applyFont="1" applyFill="1" applyBorder="1" applyAlignment="1">
      <alignment/>
    </xf>
    <xf numFmtId="0" fontId="11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0" fillId="33" borderId="0" xfId="0" applyFont="1" applyFill="1" applyAlignment="1">
      <alignment horizontal="right"/>
    </xf>
    <xf numFmtId="0" fontId="11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5" fillId="34" borderId="19" xfId="0" applyFont="1" applyFill="1" applyBorder="1" applyAlignment="1">
      <alignment/>
    </xf>
    <xf numFmtId="0" fontId="15" fillId="34" borderId="20" xfId="0" applyFont="1" applyFill="1" applyBorder="1" applyAlignment="1">
      <alignment horizontal="right"/>
    </xf>
    <xf numFmtId="0" fontId="16" fillId="34" borderId="20" xfId="0" applyFont="1" applyFill="1" applyBorder="1" applyAlignment="1">
      <alignment/>
    </xf>
    <xf numFmtId="0" fontId="15" fillId="34" borderId="20" xfId="0" applyFont="1" applyFill="1" applyBorder="1" applyAlignment="1">
      <alignment/>
    </xf>
    <xf numFmtId="0" fontId="17" fillId="34" borderId="20" xfId="0" applyFont="1" applyFill="1" applyBorder="1" applyAlignment="1">
      <alignment/>
    </xf>
    <xf numFmtId="0" fontId="15" fillId="34" borderId="22" xfId="0" applyFont="1" applyFill="1" applyBorder="1" applyAlignment="1">
      <alignment/>
    </xf>
    <xf numFmtId="0" fontId="15" fillId="33" borderId="0" xfId="0" applyFont="1" applyFill="1" applyAlignment="1">
      <alignment/>
    </xf>
    <xf numFmtId="0" fontId="0" fillId="0" borderId="0" xfId="55">
      <alignment/>
      <protection/>
    </xf>
    <xf numFmtId="0" fontId="0" fillId="0" borderId="0" xfId="55" applyFont="1" applyFill="1" applyBorder="1" applyAlignment="1">
      <alignment vertical="center"/>
      <protection/>
    </xf>
    <xf numFmtId="0" fontId="21" fillId="0" borderId="26" xfId="55" applyFont="1" applyFill="1" applyBorder="1" applyAlignment="1">
      <alignment horizontal="center" vertical="center" wrapText="1"/>
      <protection/>
    </xf>
    <xf numFmtId="188" fontId="21" fillId="0" borderId="27" xfId="55" applyNumberFormat="1" applyFont="1" applyFill="1" applyBorder="1" applyAlignment="1">
      <alignment horizontal="right" vertical="center" wrapText="1"/>
      <protection/>
    </xf>
    <xf numFmtId="188" fontId="21" fillId="0" borderId="28" xfId="55" applyNumberFormat="1" applyFont="1" applyBorder="1" applyAlignment="1">
      <alignment horizontal="right" vertical="center" wrapText="1"/>
      <protection/>
    </xf>
    <xf numFmtId="188" fontId="21" fillId="0" borderId="28" xfId="55" applyNumberFormat="1" applyFont="1" applyFill="1" applyBorder="1" applyAlignment="1">
      <alignment horizontal="right" vertical="center" wrapText="1"/>
      <protection/>
    </xf>
    <xf numFmtId="0" fontId="0" fillId="0" borderId="29" xfId="55" applyFont="1" applyFill="1" applyBorder="1" applyAlignment="1">
      <alignment horizontal="center" vertical="center"/>
      <protection/>
    </xf>
    <xf numFmtId="188" fontId="21" fillId="0" borderId="30" xfId="55" applyNumberFormat="1" applyFont="1" applyFill="1" applyBorder="1" applyAlignment="1">
      <alignment horizontal="right" vertical="center" wrapText="1"/>
      <protection/>
    </xf>
    <xf numFmtId="0" fontId="0" fillId="0" borderId="29" xfId="55" applyFont="1" applyBorder="1" applyAlignment="1">
      <alignment horizontal="center" vertical="center"/>
      <protection/>
    </xf>
    <xf numFmtId="188" fontId="21" fillId="0" borderId="30" xfId="55" applyNumberFormat="1" applyFont="1" applyBorder="1" applyAlignment="1">
      <alignment horizontal="right" vertical="center" wrapText="1"/>
      <protection/>
    </xf>
    <xf numFmtId="188" fontId="0" fillId="0" borderId="30" xfId="55" applyNumberFormat="1" applyFill="1" applyBorder="1" applyAlignment="1">
      <alignment horizontal="right"/>
      <protection/>
    </xf>
    <xf numFmtId="188" fontId="0" fillId="0" borderId="30" xfId="55" applyNumberFormat="1" applyFill="1" applyBorder="1">
      <alignment/>
      <protection/>
    </xf>
    <xf numFmtId="4" fontId="22" fillId="0" borderId="29" xfId="55" applyNumberFormat="1" applyFont="1" applyFill="1" applyBorder="1" applyAlignment="1">
      <alignment horizontal="center" vertical="center"/>
      <protection/>
    </xf>
    <xf numFmtId="188" fontId="0" fillId="0" borderId="30" xfId="51" applyNumberFormat="1" applyFont="1" applyFill="1" applyBorder="1" applyAlignment="1">
      <alignment horizontal="right"/>
    </xf>
    <xf numFmtId="4" fontId="22" fillId="0" borderId="29" xfId="55" applyNumberFormat="1" applyFont="1" applyBorder="1" applyAlignment="1">
      <alignment horizontal="center" vertical="center"/>
      <protection/>
    </xf>
    <xf numFmtId="4" fontId="22" fillId="0" borderId="12" xfId="55" applyNumberFormat="1" applyFont="1" applyFill="1" applyBorder="1" applyAlignment="1">
      <alignment horizontal="center" vertical="center"/>
      <protection/>
    </xf>
    <xf numFmtId="188" fontId="0" fillId="0" borderId="30" xfId="55" applyNumberFormat="1" applyFont="1" applyFill="1" applyBorder="1" applyAlignment="1">
      <alignment vertical="center"/>
      <protection/>
    </xf>
    <xf numFmtId="0" fontId="21" fillId="0" borderId="29" xfId="55" applyFont="1" applyFill="1" applyBorder="1" applyAlignment="1">
      <alignment horizontal="center" vertical="center" wrapText="1"/>
      <protection/>
    </xf>
    <xf numFmtId="0" fontId="21" fillId="0" borderId="29" xfId="55" applyFont="1" applyBorder="1" applyAlignment="1">
      <alignment horizontal="center" vertical="center" wrapText="1"/>
      <protection/>
    </xf>
    <xf numFmtId="0" fontId="21" fillId="0" borderId="31" xfId="55" applyFont="1" applyFill="1" applyBorder="1" applyAlignment="1">
      <alignment horizontal="center" vertical="center" wrapText="1"/>
      <protection/>
    </xf>
    <xf numFmtId="188" fontId="21" fillId="0" borderId="32" xfId="55" applyNumberFormat="1" applyFont="1" applyFill="1" applyBorder="1" applyAlignment="1">
      <alignment horizontal="right" vertical="center" wrapText="1"/>
      <protection/>
    </xf>
    <xf numFmtId="0" fontId="21" fillId="0" borderId="31" xfId="55" applyFont="1" applyBorder="1" applyAlignment="1">
      <alignment horizontal="center" vertical="center" wrapText="1"/>
      <protection/>
    </xf>
    <xf numFmtId="188" fontId="21" fillId="0" borderId="32" xfId="55" applyNumberFormat="1" applyFont="1" applyBorder="1" applyAlignment="1">
      <alignment horizontal="right" vertical="center" wrapText="1"/>
      <protection/>
    </xf>
    <xf numFmtId="188" fontId="0" fillId="0" borderId="0" xfId="55" applyNumberFormat="1" applyFont="1" applyFill="1" applyBorder="1" applyAlignment="1">
      <alignment vertical="center"/>
      <protection/>
    </xf>
    <xf numFmtId="188" fontId="0" fillId="0" borderId="32" xfId="55" applyNumberFormat="1" applyFill="1" applyBorder="1">
      <alignment/>
      <protection/>
    </xf>
    <xf numFmtId="0" fontId="23" fillId="0" borderId="29" xfId="55" applyFont="1" applyFill="1" applyBorder="1" applyAlignment="1">
      <alignment horizontal="center" vertical="center" wrapText="1"/>
      <protection/>
    </xf>
    <xf numFmtId="188" fontId="23" fillId="0" borderId="30" xfId="55" applyNumberFormat="1" applyFont="1" applyFill="1" applyBorder="1" applyAlignment="1">
      <alignment horizontal="right" vertical="center" wrapText="1"/>
      <protection/>
    </xf>
    <xf numFmtId="188" fontId="21" fillId="35" borderId="30" xfId="55" applyNumberFormat="1" applyFont="1" applyFill="1" applyBorder="1" applyAlignment="1">
      <alignment horizontal="right" vertical="center" wrapText="1"/>
      <protection/>
    </xf>
    <xf numFmtId="188" fontId="63" fillId="35" borderId="30" xfId="55" applyNumberFormat="1" applyFont="1" applyFill="1" applyBorder="1" applyAlignment="1">
      <alignment horizontal="right" vertical="center" wrapText="1"/>
      <protection/>
    </xf>
    <xf numFmtId="188" fontId="23" fillId="35" borderId="30" xfId="55" applyNumberFormat="1" applyFont="1" applyFill="1" applyBorder="1" applyAlignment="1">
      <alignment horizontal="right" vertical="center" wrapText="1"/>
      <protection/>
    </xf>
    <xf numFmtId="0" fontId="23" fillId="36" borderId="29" xfId="55" applyFont="1" applyFill="1" applyBorder="1" applyAlignment="1">
      <alignment horizontal="center" vertical="center" wrapText="1"/>
      <protection/>
    </xf>
    <xf numFmtId="188" fontId="23" fillId="36" borderId="30" xfId="55" applyNumberFormat="1" applyFont="1" applyFill="1" applyBorder="1" applyAlignment="1">
      <alignment horizontal="right" vertical="center" wrapText="1"/>
      <protection/>
    </xf>
    <xf numFmtId="0" fontId="9" fillId="34" borderId="33" xfId="0" applyFont="1" applyFill="1" applyBorder="1" applyAlignment="1">
      <alignment horizontal="center"/>
    </xf>
    <xf numFmtId="0" fontId="9" fillId="34" borderId="34" xfId="0" applyFont="1" applyFill="1" applyBorder="1" applyAlignment="1">
      <alignment horizontal="left"/>
    </xf>
    <xf numFmtId="0" fontId="10" fillId="34" borderId="33" xfId="0" applyFont="1" applyFill="1" applyBorder="1" applyAlignment="1">
      <alignment/>
    </xf>
    <xf numFmtId="0" fontId="10" fillId="34" borderId="33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left"/>
    </xf>
    <xf numFmtId="0" fontId="4" fillId="34" borderId="14" xfId="0" applyFont="1" applyFill="1" applyBorder="1" applyAlignment="1" applyProtection="1">
      <alignment horizontal="center"/>
      <protection/>
    </xf>
    <xf numFmtId="0" fontId="5" fillId="34" borderId="14" xfId="0" applyFont="1" applyFill="1" applyBorder="1" applyAlignment="1" applyProtection="1">
      <alignment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10" fillId="34" borderId="1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/>
      <protection/>
    </xf>
    <xf numFmtId="0" fontId="10" fillId="34" borderId="14" xfId="0" applyFont="1" applyFill="1" applyBorder="1" applyAlignment="1" applyProtection="1">
      <alignment/>
      <protection/>
    </xf>
    <xf numFmtId="0" fontId="10" fillId="34" borderId="15" xfId="0" applyFont="1" applyFill="1" applyBorder="1" applyAlignment="1" applyProtection="1">
      <alignment/>
      <protection/>
    </xf>
    <xf numFmtId="0" fontId="10" fillId="34" borderId="11" xfId="0" applyFont="1" applyFill="1" applyBorder="1" applyAlignment="1" applyProtection="1">
      <alignment/>
      <protection/>
    </xf>
    <xf numFmtId="0" fontId="10" fillId="37" borderId="35" xfId="0" applyFont="1" applyFill="1" applyBorder="1" applyAlignment="1" applyProtection="1">
      <alignment/>
      <protection/>
    </xf>
    <xf numFmtId="0" fontId="10" fillId="37" borderId="36" xfId="0" applyFont="1" applyFill="1" applyBorder="1" applyAlignment="1" applyProtection="1">
      <alignment/>
      <protection/>
    </xf>
    <xf numFmtId="0" fontId="10" fillId="37" borderId="37" xfId="0" applyFont="1" applyFill="1" applyBorder="1" applyAlignment="1" applyProtection="1">
      <alignment/>
      <protection/>
    </xf>
    <xf numFmtId="0" fontId="10" fillId="34" borderId="38" xfId="0" applyFont="1" applyFill="1" applyBorder="1" applyAlignment="1" applyProtection="1">
      <alignment/>
      <protection/>
    </xf>
    <xf numFmtId="0" fontId="10" fillId="34" borderId="13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left"/>
      <protection/>
    </xf>
    <xf numFmtId="0" fontId="10" fillId="34" borderId="0" xfId="0" applyFont="1" applyFill="1" applyBorder="1" applyAlignment="1" applyProtection="1">
      <alignment horizontal="center"/>
      <protection/>
    </xf>
    <xf numFmtId="0" fontId="10" fillId="34" borderId="16" xfId="0" applyFont="1" applyFill="1" applyBorder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9" fillId="34" borderId="39" xfId="0" applyFont="1" applyFill="1" applyBorder="1" applyAlignment="1" applyProtection="1">
      <alignment horizontal="left"/>
      <protection/>
    </xf>
    <xf numFmtId="0" fontId="9" fillId="34" borderId="34" xfId="0" applyFont="1" applyFill="1" applyBorder="1" applyAlignment="1" applyProtection="1">
      <alignment horizontal="left"/>
      <protection/>
    </xf>
    <xf numFmtId="0" fontId="10" fillId="34" borderId="33" xfId="0" applyFont="1" applyFill="1" applyBorder="1" applyAlignment="1" applyProtection="1">
      <alignment/>
      <protection/>
    </xf>
    <xf numFmtId="0" fontId="10" fillId="34" borderId="33" xfId="0" applyFont="1" applyFill="1" applyBorder="1" applyAlignment="1" applyProtection="1">
      <alignment horizontal="center"/>
      <protection/>
    </xf>
    <xf numFmtId="0" fontId="9" fillId="34" borderId="33" xfId="0" applyFont="1" applyFill="1" applyBorder="1" applyAlignment="1" applyProtection="1">
      <alignment horizontal="center"/>
      <protection/>
    </xf>
    <xf numFmtId="0" fontId="9" fillId="34" borderId="18" xfId="0" applyFont="1" applyFill="1" applyBorder="1" applyAlignment="1" applyProtection="1">
      <alignment horizontal="left"/>
      <protection/>
    </xf>
    <xf numFmtId="0" fontId="10" fillId="34" borderId="12" xfId="0" applyFont="1" applyFill="1" applyBorder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 horizontal="left"/>
      <protection/>
    </xf>
    <xf numFmtId="0" fontId="9" fillId="38" borderId="16" xfId="0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10" fillId="37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wrapText="1"/>
      <protection/>
    </xf>
    <xf numFmtId="0" fontId="15" fillId="33" borderId="0" xfId="0" applyFont="1" applyFill="1" applyAlignment="1" applyProtection="1">
      <alignment/>
      <protection/>
    </xf>
    <xf numFmtId="0" fontId="9" fillId="34" borderId="33" xfId="0" applyFont="1" applyFill="1" applyBorder="1" applyAlignment="1" applyProtection="1">
      <alignment horizontal="center"/>
      <protection locked="0"/>
    </xf>
    <xf numFmtId="0" fontId="10" fillId="34" borderId="12" xfId="0" applyFont="1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14" fontId="12" fillId="34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left"/>
      <protection/>
    </xf>
    <xf numFmtId="0" fontId="10" fillId="34" borderId="0" xfId="0" applyFont="1" applyFill="1" applyBorder="1" applyAlignment="1" applyProtection="1">
      <alignment/>
      <protection locked="0"/>
    </xf>
    <xf numFmtId="0" fontId="9" fillId="34" borderId="34" xfId="0" applyFont="1" applyFill="1" applyBorder="1" applyAlignment="1" applyProtection="1">
      <alignment horizontal="left"/>
      <protection locked="0"/>
    </xf>
    <xf numFmtId="0" fontId="10" fillId="34" borderId="33" xfId="0" applyFont="1" applyFill="1" applyBorder="1" applyAlignment="1" applyProtection="1">
      <alignment/>
      <protection locked="0"/>
    </xf>
    <xf numFmtId="0" fontId="10" fillId="34" borderId="33" xfId="0" applyFont="1" applyFill="1" applyBorder="1" applyAlignment="1" applyProtection="1">
      <alignment horizontal="center"/>
      <protection locked="0"/>
    </xf>
    <xf numFmtId="0" fontId="9" fillId="34" borderId="18" xfId="0" applyFont="1" applyFill="1" applyBorder="1" applyAlignment="1" applyProtection="1">
      <alignment horizontal="left"/>
      <protection locked="0"/>
    </xf>
    <xf numFmtId="1" fontId="10" fillId="33" borderId="0" xfId="0" applyNumberFormat="1" applyFont="1" applyFill="1" applyAlignment="1">
      <alignment/>
    </xf>
    <xf numFmtId="0" fontId="20" fillId="33" borderId="40" xfId="55" applyFont="1" applyFill="1" applyBorder="1" applyAlignment="1">
      <alignment horizontal="center" vertical="center"/>
      <protection/>
    </xf>
    <xf numFmtId="0" fontId="20" fillId="33" borderId="41" xfId="55" applyFont="1" applyFill="1" applyBorder="1" applyAlignment="1">
      <alignment horizontal="center" vertical="center"/>
      <protection/>
    </xf>
    <xf numFmtId="188" fontId="21" fillId="0" borderId="34" xfId="55" applyNumberFormat="1" applyFont="1" applyFill="1" applyBorder="1" applyAlignment="1">
      <alignment horizontal="right" vertical="center" wrapText="1"/>
      <protection/>
    </xf>
    <xf numFmtId="188" fontId="21" fillId="0" borderId="42" xfId="55" applyNumberFormat="1" applyFont="1" applyFill="1" applyBorder="1" applyAlignment="1">
      <alignment horizontal="right" vertical="center" wrapText="1"/>
      <protection/>
    </xf>
    <xf numFmtId="0" fontId="20" fillId="33" borderId="10" xfId="55" applyFont="1" applyFill="1" applyBorder="1" applyAlignment="1">
      <alignment horizontal="center" vertical="center"/>
      <protection/>
    </xf>
    <xf numFmtId="0" fontId="20" fillId="33" borderId="11" xfId="55" applyFont="1" applyFill="1" applyBorder="1" applyAlignment="1">
      <alignment horizontal="center" vertical="center"/>
      <protection/>
    </xf>
    <xf numFmtId="1" fontId="10" fillId="33" borderId="0" xfId="0" applyNumberFormat="1" applyFont="1" applyFill="1" applyAlignment="1" applyProtection="1">
      <alignment/>
      <protection/>
    </xf>
    <xf numFmtId="188" fontId="21" fillId="0" borderId="43" xfId="55" applyNumberFormat="1" applyFont="1" applyFill="1" applyBorder="1" applyAlignment="1">
      <alignment horizontal="right" vertical="center" wrapText="1"/>
      <protection/>
    </xf>
    <xf numFmtId="188" fontId="23" fillId="0" borderId="34" xfId="55" applyNumberFormat="1" applyFont="1" applyFill="1" applyBorder="1" applyAlignment="1">
      <alignment horizontal="right" vertical="center" wrapText="1"/>
      <protection/>
    </xf>
    <xf numFmtId="0" fontId="10" fillId="34" borderId="12" xfId="0" applyFont="1" applyFill="1" applyBorder="1" applyAlignment="1">
      <alignment horizontal="center" vertical="top"/>
    </xf>
    <xf numFmtId="0" fontId="10" fillId="34" borderId="0" xfId="0" applyFont="1" applyFill="1" applyBorder="1" applyAlignment="1">
      <alignment horizontal="center" vertical="top"/>
    </xf>
    <xf numFmtId="0" fontId="11" fillId="34" borderId="0" xfId="0" applyFont="1" applyFill="1" applyBorder="1" applyAlignment="1">
      <alignment horizontal="center" vertical="top"/>
    </xf>
    <xf numFmtId="0" fontId="10" fillId="34" borderId="13" xfId="0" applyFont="1" applyFill="1" applyBorder="1" applyAlignment="1">
      <alignment horizontal="center" vertical="top"/>
    </xf>
    <xf numFmtId="0" fontId="10" fillId="33" borderId="0" xfId="0" applyFont="1" applyFill="1" applyAlignment="1">
      <alignment horizontal="center" vertical="top"/>
    </xf>
    <xf numFmtId="0" fontId="10" fillId="33" borderId="0" xfId="0" applyFont="1" applyFill="1" applyAlignment="1" applyProtection="1">
      <alignment horizontal="center" vertical="top"/>
      <protection/>
    </xf>
    <xf numFmtId="0" fontId="10" fillId="34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88" fontId="0" fillId="0" borderId="0" xfId="0" applyNumberFormat="1" applyAlignment="1">
      <alignment/>
    </xf>
    <xf numFmtId="191" fontId="0" fillId="0" borderId="0" xfId="52" applyNumberFormat="1" applyFont="1" applyAlignment="1">
      <alignment/>
    </xf>
    <xf numFmtId="0" fontId="20" fillId="0" borderId="0" xfId="55" applyFont="1" applyFill="1" applyBorder="1" applyAlignment="1">
      <alignment vertical="center"/>
      <protection/>
    </xf>
    <xf numFmtId="0" fontId="20" fillId="0" borderId="13" xfId="55" applyFont="1" applyFill="1" applyBorder="1" applyAlignment="1">
      <alignment vertical="center"/>
      <protection/>
    </xf>
    <xf numFmtId="0" fontId="9" fillId="39" borderId="37" xfId="0" applyFont="1" applyFill="1" applyBorder="1" applyAlignment="1" applyProtection="1">
      <alignment horizontal="center" vertical="top" wrapText="1"/>
      <protection locked="0"/>
    </xf>
    <xf numFmtId="0" fontId="19" fillId="39" borderId="35" xfId="0" applyFont="1" applyFill="1" applyBorder="1" applyAlignment="1" applyProtection="1">
      <alignment horizontal="center" vertical="top" wrapText="1"/>
      <protection locked="0"/>
    </xf>
    <xf numFmtId="0" fontId="19" fillId="39" borderId="36" xfId="0" applyFont="1" applyFill="1" applyBorder="1" applyAlignment="1" applyProtection="1">
      <alignment horizontal="center" vertical="top" wrapText="1"/>
      <protection locked="0"/>
    </xf>
    <xf numFmtId="0" fontId="10" fillId="34" borderId="34" xfId="0" applyFont="1" applyFill="1" applyBorder="1" applyAlignment="1" applyProtection="1">
      <alignment horizontal="left"/>
      <protection locked="0"/>
    </xf>
    <xf numFmtId="0" fontId="10" fillId="34" borderId="33" xfId="0" applyFont="1" applyFill="1" applyBorder="1" applyAlignment="1" applyProtection="1">
      <alignment horizontal="left"/>
      <protection locked="0"/>
    </xf>
    <xf numFmtId="0" fontId="10" fillId="34" borderId="18" xfId="0" applyFont="1" applyFill="1" applyBorder="1" applyAlignment="1" applyProtection="1">
      <alignment horizontal="left"/>
      <protection locked="0"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vertical="center" wrapText="1"/>
    </xf>
    <xf numFmtId="0" fontId="10" fillId="40" borderId="37" xfId="0" applyFont="1" applyFill="1" applyBorder="1" applyAlignment="1" applyProtection="1">
      <alignment horizontal="center"/>
      <protection locked="0"/>
    </xf>
    <xf numFmtId="0" fontId="0" fillId="40" borderId="35" xfId="0" applyFill="1" applyBorder="1" applyAlignment="1" applyProtection="1">
      <alignment horizontal="center"/>
      <protection locked="0"/>
    </xf>
    <xf numFmtId="0" fontId="0" fillId="40" borderId="36" xfId="0" applyFill="1" applyBorder="1" applyAlignment="1" applyProtection="1">
      <alignment horizontal="center"/>
      <protection locked="0"/>
    </xf>
    <xf numFmtId="0" fontId="9" fillId="34" borderId="37" xfId="0" applyFont="1" applyFill="1" applyBorder="1" applyAlignment="1">
      <alignment horizontal="left"/>
    </xf>
    <xf numFmtId="0" fontId="9" fillId="34" borderId="35" xfId="0" applyFont="1" applyFill="1" applyBorder="1" applyAlignment="1">
      <alignment horizontal="left"/>
    </xf>
    <xf numFmtId="0" fontId="9" fillId="34" borderId="36" xfId="0" applyFont="1" applyFill="1" applyBorder="1" applyAlignment="1">
      <alignment horizontal="left"/>
    </xf>
    <xf numFmtId="191" fontId="9" fillId="34" borderId="37" xfId="52" applyNumberFormat="1" applyFont="1" applyFill="1" applyBorder="1" applyAlignment="1" applyProtection="1">
      <alignment horizontal="right"/>
      <protection/>
    </xf>
    <xf numFmtId="191" fontId="9" fillId="34" borderId="35" xfId="52" applyNumberFormat="1" applyFont="1" applyFill="1" applyBorder="1" applyAlignment="1" applyProtection="1">
      <alignment horizontal="right"/>
      <protection/>
    </xf>
    <xf numFmtId="191" fontId="9" fillId="34" borderId="36" xfId="52" applyNumberFormat="1" applyFont="1" applyFill="1" applyBorder="1" applyAlignment="1" applyProtection="1">
      <alignment horizontal="right"/>
      <protection/>
    </xf>
    <xf numFmtId="191" fontId="9" fillId="34" borderId="37" xfId="0" applyNumberFormat="1" applyFont="1" applyFill="1" applyBorder="1" applyAlignment="1" applyProtection="1">
      <alignment horizontal="center"/>
      <protection/>
    </xf>
    <xf numFmtId="0" fontId="9" fillId="34" borderId="35" xfId="0" applyFont="1" applyFill="1" applyBorder="1" applyAlignment="1" applyProtection="1">
      <alignment horizontal="center"/>
      <protection/>
    </xf>
    <xf numFmtId="0" fontId="9" fillId="34" borderId="36" xfId="0" applyFont="1" applyFill="1" applyBorder="1" applyAlignment="1" applyProtection="1">
      <alignment horizontal="center"/>
      <protection/>
    </xf>
    <xf numFmtId="0" fontId="9" fillId="34" borderId="16" xfId="0" applyFont="1" applyFill="1" applyBorder="1" applyAlignment="1" applyProtection="1">
      <alignment horizontal="left"/>
      <protection locked="0"/>
    </xf>
    <xf numFmtId="0" fontId="10" fillId="34" borderId="16" xfId="0" applyFont="1" applyFill="1" applyBorder="1" applyAlignment="1" applyProtection="1">
      <alignment horizontal="right"/>
      <protection locked="0"/>
    </xf>
    <xf numFmtId="0" fontId="9" fillId="40" borderId="37" xfId="0" applyFont="1" applyFill="1" applyBorder="1" applyAlignment="1" applyProtection="1">
      <alignment horizontal="center"/>
      <protection locked="0"/>
    </xf>
    <xf numFmtId="0" fontId="9" fillId="40" borderId="35" xfId="0" applyFont="1" applyFill="1" applyBorder="1" applyAlignment="1" applyProtection="1">
      <alignment horizontal="center"/>
      <protection locked="0"/>
    </xf>
    <xf numFmtId="0" fontId="9" fillId="40" borderId="36" xfId="0" applyFont="1" applyFill="1" applyBorder="1" applyAlignment="1" applyProtection="1">
      <alignment horizontal="center"/>
      <protection locked="0"/>
    </xf>
    <xf numFmtId="191" fontId="9" fillId="34" borderId="16" xfId="52" applyNumberFormat="1" applyFont="1" applyFill="1" applyBorder="1" applyAlignment="1" applyProtection="1">
      <alignment horizontal="right"/>
      <protection/>
    </xf>
    <xf numFmtId="191" fontId="9" fillId="34" borderId="16" xfId="0" applyNumberFormat="1" applyFont="1" applyFill="1" applyBorder="1" applyAlignment="1" applyProtection="1">
      <alignment horizontal="right"/>
      <protection/>
    </xf>
    <xf numFmtId="0" fontId="9" fillId="34" borderId="16" xfId="0" applyFont="1" applyFill="1" applyBorder="1" applyAlignment="1" applyProtection="1">
      <alignment horizontal="right"/>
      <protection/>
    </xf>
    <xf numFmtId="191" fontId="10" fillId="34" borderId="16" xfId="52" applyNumberFormat="1" applyFont="1" applyFill="1" applyBorder="1" applyAlignment="1" applyProtection="1">
      <alignment horizontal="right"/>
      <protection locked="0"/>
    </xf>
    <xf numFmtId="14" fontId="9" fillId="40" borderId="34" xfId="0" applyNumberFormat="1" applyFont="1" applyFill="1" applyBorder="1" applyAlignment="1" applyProtection="1">
      <alignment horizontal="center" vertical="center" wrapText="1"/>
      <protection locked="0"/>
    </xf>
    <xf numFmtId="14" fontId="19" fillId="40" borderId="33" xfId="0" applyNumberFormat="1" applyFont="1" applyFill="1" applyBorder="1" applyAlignment="1">
      <alignment horizontal="center" vertical="center" wrapText="1"/>
    </xf>
    <xf numFmtId="14" fontId="19" fillId="40" borderId="18" xfId="0" applyNumberFormat="1" applyFont="1" applyFill="1" applyBorder="1" applyAlignment="1">
      <alignment horizontal="center" vertical="center" wrapText="1"/>
    </xf>
    <xf numFmtId="0" fontId="9" fillId="34" borderId="34" xfId="0" applyFont="1" applyFill="1" applyBorder="1" applyAlignment="1">
      <alignment horizontal="center"/>
    </xf>
    <xf numFmtId="0" fontId="9" fillId="34" borderId="33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 wrapText="1"/>
    </xf>
    <xf numFmtId="0" fontId="0" fillId="0" borderId="20" xfId="0" applyBorder="1" applyAlignment="1">
      <alignment wrapText="1"/>
    </xf>
    <xf numFmtId="0" fontId="9" fillId="34" borderId="0" xfId="0" applyFont="1" applyFill="1" applyBorder="1" applyAlignment="1">
      <alignment horizontal="center" wrapText="1"/>
    </xf>
    <xf numFmtId="0" fontId="9" fillId="41" borderId="37" xfId="0" applyFont="1" applyFill="1" applyBorder="1" applyAlignment="1" applyProtection="1">
      <alignment horizontal="center" vertical="center" wrapText="1"/>
      <protection locked="0"/>
    </xf>
    <xf numFmtId="0" fontId="19" fillId="41" borderId="36" xfId="0" applyFont="1" applyFill="1" applyBorder="1" applyAlignment="1" applyProtection="1">
      <alignment horizontal="center" vertical="center" wrapText="1"/>
      <protection locked="0"/>
    </xf>
    <xf numFmtId="0" fontId="64" fillId="34" borderId="20" xfId="0" applyFont="1" applyFill="1" applyBorder="1" applyAlignment="1">
      <alignment horizontal="center"/>
    </xf>
    <xf numFmtId="0" fontId="65" fillId="0" borderId="20" xfId="0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14" fontId="9" fillId="34" borderId="25" xfId="0" applyNumberFormat="1" applyFont="1" applyFill="1" applyBorder="1" applyAlignment="1" applyProtection="1">
      <alignment horizontal="center"/>
      <protection locked="0"/>
    </xf>
    <xf numFmtId="0" fontId="9" fillId="34" borderId="25" xfId="0" applyFont="1" applyFill="1" applyBorder="1" applyAlignment="1" applyProtection="1">
      <alignment horizontal="center"/>
      <protection locked="0"/>
    </xf>
    <xf numFmtId="0" fontId="4" fillId="34" borderId="0" xfId="0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9" fillId="34" borderId="37" xfId="0" applyFont="1" applyFill="1" applyBorder="1" applyAlignment="1" applyProtection="1">
      <alignment horizontal="left"/>
      <protection/>
    </xf>
    <xf numFmtId="0" fontId="9" fillId="34" borderId="35" xfId="0" applyFont="1" applyFill="1" applyBorder="1" applyAlignment="1" applyProtection="1">
      <alignment horizontal="left"/>
      <protection/>
    </xf>
    <xf numFmtId="0" fontId="9" fillId="34" borderId="36" xfId="0" applyFont="1" applyFill="1" applyBorder="1" applyAlignment="1" applyProtection="1">
      <alignment horizontal="left"/>
      <protection/>
    </xf>
    <xf numFmtId="0" fontId="66" fillId="40" borderId="37" xfId="0" applyFont="1" applyFill="1" applyBorder="1" applyAlignment="1" applyProtection="1">
      <alignment horizontal="center"/>
      <protection locked="0"/>
    </xf>
    <xf numFmtId="0" fontId="67" fillId="40" borderId="35" xfId="0" applyFont="1" applyFill="1" applyBorder="1" applyAlignment="1" applyProtection="1">
      <alignment horizontal="center"/>
      <protection locked="0"/>
    </xf>
    <xf numFmtId="0" fontId="67" fillId="40" borderId="36" xfId="0" applyFont="1" applyFill="1" applyBorder="1" applyAlignment="1" applyProtection="1">
      <alignment horizontal="center"/>
      <protection locked="0"/>
    </xf>
    <xf numFmtId="178" fontId="9" fillId="34" borderId="0" xfId="0" applyNumberFormat="1" applyFont="1" applyFill="1" applyBorder="1" applyAlignment="1">
      <alignment horizontal="center" wrapText="1"/>
    </xf>
    <xf numFmtId="1" fontId="10" fillId="42" borderId="37" xfId="0" applyNumberFormat="1" applyFont="1" applyFill="1" applyBorder="1" applyAlignment="1" applyProtection="1">
      <alignment horizontal="center" wrapText="1"/>
      <protection/>
    </xf>
    <xf numFmtId="1" fontId="0" fillId="42" borderId="36" xfId="0" applyNumberFormat="1" applyFill="1" applyBorder="1" applyAlignment="1" applyProtection="1">
      <alignment wrapText="1"/>
      <protection/>
    </xf>
    <xf numFmtId="0" fontId="9" fillId="34" borderId="37" xfId="0" applyFont="1" applyFill="1" applyBorder="1" applyAlignment="1">
      <alignment horizontal="center" wrapText="1"/>
    </xf>
    <xf numFmtId="0" fontId="9" fillId="34" borderId="35" xfId="0" applyFont="1" applyFill="1" applyBorder="1" applyAlignment="1">
      <alignment horizontal="center" wrapText="1"/>
    </xf>
    <xf numFmtId="0" fontId="9" fillId="34" borderId="36" xfId="0" applyFont="1" applyFill="1" applyBorder="1" applyAlignment="1">
      <alignment horizontal="center" wrapText="1"/>
    </xf>
    <xf numFmtId="0" fontId="20" fillId="33" borderId="40" xfId="55" applyFont="1" applyFill="1" applyBorder="1" applyAlignment="1">
      <alignment horizontal="center" vertical="center"/>
      <protection/>
    </xf>
    <xf numFmtId="0" fontId="20" fillId="33" borderId="41" xfId="55" applyFont="1" applyFill="1" applyBorder="1" applyAlignment="1">
      <alignment horizontal="center" vertical="center"/>
      <protection/>
    </xf>
    <xf numFmtId="0" fontId="20" fillId="33" borderId="37" xfId="55" applyFont="1" applyFill="1" applyBorder="1" applyAlignment="1">
      <alignment horizontal="center" vertical="center"/>
      <protection/>
    </xf>
    <xf numFmtId="0" fontId="20" fillId="33" borderId="36" xfId="55" applyFont="1" applyFill="1" applyBorder="1" applyAlignment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aje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3</xdr:row>
      <xdr:rowOff>38100</xdr:rowOff>
    </xdr:from>
    <xdr:to>
      <xdr:col>12</xdr:col>
      <xdr:colOff>247650</xdr:colOff>
      <xdr:row>4</xdr:row>
      <xdr:rowOff>200025</xdr:rowOff>
    </xdr:to>
    <xdr:pic>
      <xdr:nvPicPr>
        <xdr:cNvPr id="1" name="0 Imagen" descr="Fiduprevisora2.jpg"/>
        <xdr:cNvPicPr preferRelativeResize="1">
          <a:picLocks noChangeAspect="1"/>
        </xdr:cNvPicPr>
      </xdr:nvPicPr>
      <xdr:blipFill>
        <a:blip r:embed="rId1"/>
        <a:srcRect t="41908" b="38174"/>
        <a:stretch>
          <a:fillRect/>
        </a:stretch>
      </xdr:blipFill>
      <xdr:spPr>
        <a:xfrm>
          <a:off x="304800" y="657225"/>
          <a:ext cx="3190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K693"/>
  <sheetViews>
    <sheetView tabSelected="1" zoomScalePageLayoutView="0" workbookViewId="0" topLeftCell="A1">
      <selection activeCell="I51" sqref="I51:P51"/>
    </sheetView>
  </sheetViews>
  <sheetFormatPr defaultColWidth="3.7109375" defaultRowHeight="12.75"/>
  <cols>
    <col min="1" max="1" width="1.1484375" style="1" customWidth="1"/>
    <col min="2" max="2" width="2.7109375" style="66" customWidth="1"/>
    <col min="3" max="3" width="3.57421875" style="66" customWidth="1"/>
    <col min="4" max="6" width="4.7109375" style="66" customWidth="1"/>
    <col min="7" max="7" width="3.7109375" style="66" hidden="1" customWidth="1"/>
    <col min="8" max="8" width="4.28125" style="66" customWidth="1"/>
    <col min="9" max="9" width="9.8515625" style="66" customWidth="1"/>
    <col min="10" max="11" width="4.7109375" style="66" customWidth="1"/>
    <col min="12" max="12" width="3.57421875" style="66" bestFit="1" customWidth="1"/>
    <col min="13" max="14" width="4.7109375" style="66" customWidth="1"/>
    <col min="15" max="15" width="5.8515625" style="66" customWidth="1"/>
    <col min="16" max="16" width="5.421875" style="66" customWidth="1"/>
    <col min="17" max="22" width="4.7109375" style="66" customWidth="1"/>
    <col min="23" max="23" width="4.7109375" style="67" customWidth="1"/>
    <col min="24" max="24" width="4.8515625" style="66" customWidth="1"/>
    <col min="25" max="36" width="4.7109375" style="66" customWidth="1"/>
    <col min="37" max="37" width="1.57421875" style="66" hidden="1" customWidth="1"/>
    <col min="38" max="38" width="3.7109375" style="68" customWidth="1"/>
    <col min="39" max="39" width="2.57421875" style="66" customWidth="1"/>
    <col min="40" max="40" width="12.8515625" style="1" hidden="1" customWidth="1"/>
    <col min="41" max="41" width="6.00390625" style="144" hidden="1" customWidth="1"/>
    <col min="42" max="44" width="5.8515625" style="144" hidden="1" customWidth="1"/>
    <col min="45" max="45" width="33.28125" style="144" hidden="1" customWidth="1"/>
    <col min="46" max="48" width="5.8515625" style="144" hidden="1" customWidth="1"/>
    <col min="49" max="50" width="3.7109375" style="144" hidden="1" customWidth="1"/>
    <col min="51" max="53" width="3.7109375" style="144" customWidth="1"/>
    <col min="54" max="54" width="3.140625" style="1" customWidth="1"/>
    <col min="55" max="55" width="3.7109375" style="1" customWidth="1"/>
    <col min="56" max="16384" width="3.7109375" style="1" customWidth="1"/>
  </cols>
  <sheetData>
    <row r="1" spans="2:39" ht="6" customHeight="1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2:53" s="4" customFormat="1" ht="24" customHeight="1">
      <c r="B2" s="2"/>
      <c r="C2" s="113"/>
      <c r="D2" s="113"/>
      <c r="E2" s="113"/>
      <c r="F2" s="113"/>
      <c r="G2" s="113"/>
      <c r="H2" s="113"/>
      <c r="I2" s="113"/>
      <c r="J2" s="113"/>
      <c r="K2" s="114"/>
      <c r="L2" s="113"/>
      <c r="M2" s="113"/>
      <c r="N2" s="113"/>
      <c r="O2" s="113"/>
      <c r="P2" s="114"/>
      <c r="Q2" s="113"/>
      <c r="R2" s="113"/>
      <c r="S2" s="113"/>
      <c r="T2" s="113"/>
      <c r="U2" s="113"/>
      <c r="V2" s="113"/>
      <c r="W2" s="115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3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</row>
    <row r="3" spans="2:53" s="4" customFormat="1" ht="18.75">
      <c r="B3" s="5"/>
      <c r="C3" s="116"/>
      <c r="D3" s="116"/>
      <c r="E3" s="116"/>
      <c r="F3" s="116"/>
      <c r="G3" s="116"/>
      <c r="H3" s="116"/>
      <c r="I3" s="116"/>
      <c r="J3" s="230" t="s">
        <v>0</v>
      </c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116"/>
      <c r="AL3" s="116"/>
      <c r="AM3" s="6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</row>
    <row r="4" spans="2:53" s="4" customFormat="1" ht="21">
      <c r="B4" s="5"/>
      <c r="C4" s="116"/>
      <c r="D4" s="116"/>
      <c r="E4" s="116"/>
      <c r="F4" s="116"/>
      <c r="G4" s="116"/>
      <c r="H4" s="116"/>
      <c r="I4" s="116"/>
      <c r="J4" s="231" t="s">
        <v>23</v>
      </c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116"/>
      <c r="AL4" s="116"/>
      <c r="AM4" s="6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</row>
    <row r="5" spans="2:53" s="10" customFormat="1" ht="21">
      <c r="B5" s="7"/>
      <c r="C5" s="117"/>
      <c r="D5" s="117"/>
      <c r="E5" s="117"/>
      <c r="F5" s="117"/>
      <c r="G5" s="117"/>
      <c r="H5" s="117"/>
      <c r="I5" s="117"/>
      <c r="J5" s="232" t="s">
        <v>18</v>
      </c>
      <c r="K5" s="232"/>
      <c r="L5" s="232"/>
      <c r="M5" s="232"/>
      <c r="N5" s="232"/>
      <c r="O5" s="232"/>
      <c r="P5" s="232"/>
      <c r="Q5" s="232"/>
      <c r="R5" s="232" t="s">
        <v>18</v>
      </c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117"/>
      <c r="AL5" s="117"/>
      <c r="AM5" s="9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</row>
    <row r="6" spans="2:53" s="10" customFormat="1" ht="9.75" customHeight="1">
      <c r="B6" s="7"/>
      <c r="C6" s="117"/>
      <c r="D6" s="117"/>
      <c r="E6" s="117"/>
      <c r="F6" s="117"/>
      <c r="G6" s="117"/>
      <c r="H6" s="117"/>
      <c r="I6" s="117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7"/>
      <c r="AL6" s="117"/>
      <c r="AM6" s="9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</row>
    <row r="7" spans="2:53" s="10" customFormat="1" ht="6" customHeight="1" thickBot="1">
      <c r="B7" s="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9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</row>
    <row r="8" spans="2:53" s="13" customFormat="1" ht="16.5" thickBot="1">
      <c r="B8" s="11"/>
      <c r="C8" s="233" t="s">
        <v>82</v>
      </c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5"/>
      <c r="AM8" s="12"/>
      <c r="AO8" s="132"/>
      <c r="AP8" s="132"/>
      <c r="AQ8" s="132"/>
      <c r="AR8" s="132"/>
      <c r="AS8" s="132" t="s">
        <v>83</v>
      </c>
      <c r="AT8" s="132"/>
      <c r="AU8" s="132"/>
      <c r="AV8" s="132"/>
      <c r="AW8" s="132"/>
      <c r="AX8" s="132"/>
      <c r="AY8" s="132"/>
      <c r="AZ8" s="132"/>
      <c r="BA8" s="132"/>
    </row>
    <row r="9" spans="2:53" s="13" customFormat="1" ht="21" customHeight="1" thickBot="1">
      <c r="B9" s="11"/>
      <c r="C9" s="119"/>
      <c r="D9" s="120"/>
      <c r="E9" s="121"/>
      <c r="F9" s="121"/>
      <c r="G9" s="121"/>
      <c r="H9" s="121"/>
      <c r="I9" s="121"/>
      <c r="J9" s="121"/>
      <c r="K9" s="121"/>
      <c r="L9" s="126" t="s">
        <v>84</v>
      </c>
      <c r="M9" s="124"/>
      <c r="N9" s="124"/>
      <c r="O9" s="124"/>
      <c r="P9" s="124"/>
      <c r="Q9" s="124"/>
      <c r="R9" s="125"/>
      <c r="S9" s="236" t="s">
        <v>85</v>
      </c>
      <c r="T9" s="237"/>
      <c r="U9" s="237"/>
      <c r="V9" s="237"/>
      <c r="W9" s="237"/>
      <c r="X9" s="238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2"/>
      <c r="AL9" s="123"/>
      <c r="AM9" s="12"/>
      <c r="AO9" s="132"/>
      <c r="AP9" s="132"/>
      <c r="AQ9" s="132"/>
      <c r="AR9" s="132"/>
      <c r="AS9" s="147" t="s">
        <v>85</v>
      </c>
      <c r="AT9" s="132"/>
      <c r="AU9" s="132"/>
      <c r="AV9" s="132"/>
      <c r="AW9" s="132"/>
      <c r="AX9" s="132"/>
      <c r="AY9" s="132"/>
      <c r="AZ9" s="132"/>
      <c r="BA9" s="132"/>
    </row>
    <row r="10" spans="2:53" s="13" customFormat="1" ht="16.5" customHeight="1">
      <c r="B10" s="11"/>
      <c r="C10" s="140"/>
      <c r="D10" s="133" t="s">
        <v>25</v>
      </c>
      <c r="E10" s="120"/>
      <c r="F10" s="120"/>
      <c r="G10" s="120"/>
      <c r="H10" s="120"/>
      <c r="I10" s="141" t="s">
        <v>11</v>
      </c>
      <c r="J10" s="120"/>
      <c r="K10" s="120"/>
      <c r="L10" s="120"/>
      <c r="M10" s="130"/>
      <c r="N10" s="120"/>
      <c r="O10" s="142" t="str">
        <f>IF("ENFERMEDAD PROFESIONAL"=S9,"X","")</f>
        <v>X</v>
      </c>
      <c r="P10" s="130"/>
      <c r="Q10" s="120"/>
      <c r="R10" s="120"/>
      <c r="S10" s="120"/>
      <c r="T10" s="120"/>
      <c r="U10" s="120"/>
      <c r="V10" s="120"/>
      <c r="W10" s="120"/>
      <c r="X10" s="120"/>
      <c r="Y10" s="120"/>
      <c r="Z10" s="143"/>
      <c r="AA10" s="120"/>
      <c r="AB10" s="120"/>
      <c r="AC10" s="120" t="s">
        <v>12</v>
      </c>
      <c r="AD10" s="120"/>
      <c r="AE10" s="120"/>
      <c r="AF10" s="120"/>
      <c r="AG10" s="120"/>
      <c r="AH10" s="120"/>
      <c r="AI10" s="120"/>
      <c r="AJ10" s="142">
        <f>IF("ENFERMEDAD NO PROFESIONAL"=S9,"X","")</f>
      </c>
      <c r="AK10" s="127"/>
      <c r="AL10" s="128"/>
      <c r="AM10" s="12"/>
      <c r="AO10" s="132"/>
      <c r="AP10" s="132"/>
      <c r="AQ10" s="132"/>
      <c r="AR10" s="132"/>
      <c r="AS10" s="147" t="s">
        <v>86</v>
      </c>
      <c r="AT10" s="132"/>
      <c r="AU10" s="132"/>
      <c r="AV10" s="132"/>
      <c r="AW10" s="132"/>
      <c r="AX10" s="132"/>
      <c r="AY10" s="132"/>
      <c r="AZ10" s="132"/>
      <c r="BA10" s="132"/>
    </row>
    <row r="11" spans="2:53" s="13" customFormat="1" ht="15" customHeight="1">
      <c r="B11" s="11"/>
      <c r="C11" s="140"/>
      <c r="D11" s="133"/>
      <c r="E11" s="120"/>
      <c r="F11" s="120"/>
      <c r="G11" s="120"/>
      <c r="H11" s="120"/>
      <c r="I11" s="141"/>
      <c r="J11" s="120"/>
      <c r="K11" s="120"/>
      <c r="L11" s="120"/>
      <c r="M11" s="130"/>
      <c r="N11" s="120"/>
      <c r="O11" s="120"/>
      <c r="P11" s="130"/>
      <c r="Q11" s="120"/>
      <c r="R11" s="120"/>
      <c r="S11" s="120"/>
      <c r="T11" s="120"/>
      <c r="U11" s="120"/>
      <c r="V11" s="120"/>
      <c r="W11" s="120"/>
      <c r="X11" s="120"/>
      <c r="Y11" s="120"/>
      <c r="Z11" s="143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7"/>
      <c r="AL11" s="128"/>
      <c r="AM11" s="12"/>
      <c r="AO11" s="132"/>
      <c r="AP11" s="132"/>
      <c r="AQ11" s="132"/>
      <c r="AR11" s="132"/>
      <c r="AS11" s="147" t="s">
        <v>87</v>
      </c>
      <c r="AT11" s="132"/>
      <c r="AU11" s="132"/>
      <c r="AV11" s="132"/>
      <c r="AW11" s="132"/>
      <c r="AX11" s="132"/>
      <c r="AY11" s="132"/>
      <c r="AZ11" s="132"/>
      <c r="BA11" s="132"/>
    </row>
    <row r="12" spans="2:53" s="13" customFormat="1" ht="20.25" customHeight="1">
      <c r="B12" s="11"/>
      <c r="C12" s="140"/>
      <c r="D12" s="133"/>
      <c r="E12" s="120"/>
      <c r="F12" s="120"/>
      <c r="G12" s="120"/>
      <c r="H12" s="120"/>
      <c r="I12" s="141" t="s">
        <v>24</v>
      </c>
      <c r="J12" s="120"/>
      <c r="K12" s="120"/>
      <c r="L12" s="120"/>
      <c r="M12" s="130"/>
      <c r="N12" s="120"/>
      <c r="O12" s="142">
        <f>IF("Accidente de trabajo"=S9,"X","")</f>
      </c>
      <c r="P12" s="130"/>
      <c r="Q12" s="120"/>
      <c r="R12" s="120"/>
      <c r="S12" s="120"/>
      <c r="T12" s="120"/>
      <c r="U12" s="120"/>
      <c r="V12" s="120"/>
      <c r="W12" s="120"/>
      <c r="X12" s="120"/>
      <c r="Y12" s="120"/>
      <c r="Z12" s="143"/>
      <c r="AA12" s="120"/>
      <c r="AB12" s="120"/>
      <c r="AC12" s="120" t="s">
        <v>22</v>
      </c>
      <c r="AD12" s="120"/>
      <c r="AE12" s="120"/>
      <c r="AF12" s="120"/>
      <c r="AG12" s="120"/>
      <c r="AH12" s="120"/>
      <c r="AI12" s="120"/>
      <c r="AJ12" s="142">
        <f>IF("AUXILIO DE MATERNIDAD"=S9,"X","")</f>
      </c>
      <c r="AK12" s="127"/>
      <c r="AL12" s="128"/>
      <c r="AM12" s="12"/>
      <c r="AO12" s="132"/>
      <c r="AP12" s="132"/>
      <c r="AQ12" s="132"/>
      <c r="AR12" s="132"/>
      <c r="AS12" s="147" t="s">
        <v>88</v>
      </c>
      <c r="AT12" s="132"/>
      <c r="AU12" s="132"/>
      <c r="AV12" s="132"/>
      <c r="AW12" s="132"/>
      <c r="AX12" s="132"/>
      <c r="AY12" s="132"/>
      <c r="AZ12" s="132"/>
      <c r="BA12" s="132"/>
    </row>
    <row r="13" spans="2:53" s="13" customFormat="1" ht="21.75" customHeight="1">
      <c r="B13" s="11"/>
      <c r="C13" s="140"/>
      <c r="D13" s="141"/>
      <c r="E13" s="120"/>
      <c r="F13" s="130"/>
      <c r="G13" s="120"/>
      <c r="H13" s="120"/>
      <c r="I13" s="130"/>
      <c r="J13" s="13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43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7"/>
      <c r="AL13" s="128"/>
      <c r="AM13" s="1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</row>
    <row r="14" spans="2:53" s="28" customFormat="1" ht="24" customHeight="1">
      <c r="B14" s="20"/>
      <c r="C14" s="24"/>
      <c r="D14" s="21" t="s">
        <v>29</v>
      </c>
      <c r="E14" s="22"/>
      <c r="F14" s="22"/>
      <c r="G14" s="22"/>
      <c r="H14" s="22"/>
      <c r="I14" s="22" t="s">
        <v>30</v>
      </c>
      <c r="J14" s="25"/>
      <c r="K14" s="22"/>
      <c r="L14" s="22"/>
      <c r="M14" s="22"/>
      <c r="N14" s="22" t="s">
        <v>31</v>
      </c>
      <c r="O14" s="25"/>
      <c r="P14" s="22"/>
      <c r="Q14" s="22"/>
      <c r="R14" s="22"/>
      <c r="S14" s="22"/>
      <c r="T14" s="22"/>
      <c r="U14" s="21" t="s">
        <v>35</v>
      </c>
      <c r="V14" s="22"/>
      <c r="W14" s="22"/>
      <c r="X14" s="22"/>
      <c r="Y14" s="22"/>
      <c r="Z14" s="22" t="s">
        <v>30</v>
      </c>
      <c r="AA14" s="25"/>
      <c r="AB14" s="22"/>
      <c r="AC14" s="22"/>
      <c r="AD14" s="22"/>
      <c r="AE14" s="22" t="s">
        <v>31</v>
      </c>
      <c r="AF14" s="25"/>
      <c r="AG14" s="22"/>
      <c r="AH14" s="15"/>
      <c r="AI14" s="15"/>
      <c r="AJ14" s="22"/>
      <c r="AK14" s="26"/>
      <c r="AL14" s="27"/>
      <c r="AM14" s="27"/>
      <c r="AO14" s="148"/>
      <c r="AP14" s="148"/>
      <c r="AQ14" s="148"/>
      <c r="AR14" s="148"/>
      <c r="AS14" s="132"/>
      <c r="AT14" s="149"/>
      <c r="AU14" s="148"/>
      <c r="AV14" s="148"/>
      <c r="AW14" s="148"/>
      <c r="AX14" s="148"/>
      <c r="AY14" s="148"/>
      <c r="AZ14" s="148"/>
      <c r="BA14" s="148"/>
    </row>
    <row r="15" spans="2:53" s="28" customFormat="1" ht="8.25" customHeight="1" thickBot="1">
      <c r="B15" s="20"/>
      <c r="C15" s="24"/>
      <c r="D15" s="21"/>
      <c r="E15" s="22"/>
      <c r="F15" s="22"/>
      <c r="G15" s="22"/>
      <c r="H15" s="22"/>
      <c r="I15" s="22"/>
      <c r="J15" s="52"/>
      <c r="K15" s="22"/>
      <c r="L15" s="22"/>
      <c r="M15" s="22"/>
      <c r="N15" s="22"/>
      <c r="O15" s="52"/>
      <c r="P15" s="22"/>
      <c r="Q15" s="22"/>
      <c r="R15" s="22"/>
      <c r="S15" s="22"/>
      <c r="T15" s="22"/>
      <c r="U15" s="21"/>
      <c r="V15" s="22"/>
      <c r="W15" s="22"/>
      <c r="X15" s="22"/>
      <c r="Y15" s="22"/>
      <c r="Z15" s="22"/>
      <c r="AA15" s="52"/>
      <c r="AB15" s="22"/>
      <c r="AC15" s="22"/>
      <c r="AD15" s="22"/>
      <c r="AE15" s="22"/>
      <c r="AF15" s="52"/>
      <c r="AG15" s="22"/>
      <c r="AH15" s="15"/>
      <c r="AI15" s="15"/>
      <c r="AJ15" s="22"/>
      <c r="AK15" s="22"/>
      <c r="AL15" s="27"/>
      <c r="AM15" s="27"/>
      <c r="AO15" s="148"/>
      <c r="AP15" s="148"/>
      <c r="AQ15" s="148"/>
      <c r="AR15" s="148"/>
      <c r="AS15" s="132" t="s">
        <v>107</v>
      </c>
      <c r="AT15" s="149"/>
      <c r="AU15" s="148"/>
      <c r="AV15" s="148"/>
      <c r="AW15" s="148"/>
      <c r="AX15" s="148"/>
      <c r="AY15" s="148"/>
      <c r="AZ15" s="148"/>
      <c r="BA15" s="148"/>
    </row>
    <row r="16" spans="2:53" s="177" customFormat="1" ht="15" customHeight="1" thickBot="1">
      <c r="B16" s="173"/>
      <c r="C16" s="173"/>
      <c r="D16" s="174"/>
      <c r="E16" s="185" t="s">
        <v>108</v>
      </c>
      <c r="F16" s="186"/>
      <c r="G16" s="186"/>
      <c r="H16" s="186"/>
      <c r="I16" s="187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5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6"/>
      <c r="AM16" s="176"/>
      <c r="AO16" s="178"/>
      <c r="AP16" s="178"/>
      <c r="AQ16" s="178"/>
      <c r="AR16" s="178"/>
      <c r="AS16" s="178" t="s">
        <v>108</v>
      </c>
      <c r="AT16" s="178"/>
      <c r="AU16" s="178"/>
      <c r="AV16" s="178"/>
      <c r="AW16" s="178"/>
      <c r="AX16" s="178"/>
      <c r="AY16" s="178"/>
      <c r="AZ16" s="178"/>
      <c r="BA16" s="178"/>
    </row>
    <row r="17" spans="2:53" s="177" customFormat="1" ht="6.75" customHeight="1" thickBot="1">
      <c r="B17" s="173"/>
      <c r="C17" s="173"/>
      <c r="D17" s="174"/>
      <c r="E17" s="179"/>
      <c r="F17" s="180"/>
      <c r="G17" s="180"/>
      <c r="H17" s="180"/>
      <c r="I17" s="180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5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6"/>
      <c r="AM17" s="176"/>
      <c r="AO17" s="178"/>
      <c r="AP17" s="178"/>
      <c r="AQ17" s="178"/>
      <c r="AR17" s="178"/>
      <c r="AS17" s="132" t="s">
        <v>109</v>
      </c>
      <c r="AT17" s="178"/>
      <c r="AU17" s="178"/>
      <c r="AV17" s="178"/>
      <c r="AW17" s="178"/>
      <c r="AX17" s="178"/>
      <c r="AY17" s="178"/>
      <c r="AZ17" s="178"/>
      <c r="BA17" s="178"/>
    </row>
    <row r="18" spans="2:53" s="13" customFormat="1" ht="28.5" customHeight="1" thickBot="1">
      <c r="B18" s="11"/>
      <c r="C18" s="11"/>
      <c r="D18" s="239" t="s">
        <v>36</v>
      </c>
      <c r="E18" s="239"/>
      <c r="F18" s="239"/>
      <c r="G18" s="239"/>
      <c r="H18" s="239"/>
      <c r="I18" s="239"/>
      <c r="J18" s="15"/>
      <c r="K18" s="240">
        <f>IF(E16="Secundaria",K20/4.4,IF(E16="Primaria",K20/5,IF(E16="Preescolar",K20/4)))</f>
        <v>6</v>
      </c>
      <c r="L18" s="241"/>
      <c r="M18" s="15"/>
      <c r="N18" s="242" t="s">
        <v>110</v>
      </c>
      <c r="O18" s="243"/>
      <c r="P18" s="244"/>
      <c r="Q18" s="15" t="s">
        <v>13</v>
      </c>
      <c r="R18" s="15"/>
      <c r="S18" s="214">
        <v>40452</v>
      </c>
      <c r="T18" s="215"/>
      <c r="U18" s="215"/>
      <c r="V18" s="215"/>
      <c r="W18" s="215"/>
      <c r="X18" s="215"/>
      <c r="Y18" s="215"/>
      <c r="Z18" s="216"/>
      <c r="AA18" s="15" t="s">
        <v>14</v>
      </c>
      <c r="AB18" s="15"/>
      <c r="AC18" s="214">
        <v>40461</v>
      </c>
      <c r="AD18" s="215">
        <v>4</v>
      </c>
      <c r="AE18" s="215">
        <v>0</v>
      </c>
      <c r="AF18" s="215">
        <v>7</v>
      </c>
      <c r="AG18" s="215">
        <v>2</v>
      </c>
      <c r="AH18" s="215">
        <v>0</v>
      </c>
      <c r="AI18" s="215">
        <v>0</v>
      </c>
      <c r="AJ18" s="216">
        <v>2</v>
      </c>
      <c r="AK18" s="30" t="s">
        <v>1</v>
      </c>
      <c r="AL18" s="12"/>
      <c r="AM18" s="12"/>
      <c r="AN18" s="13">
        <f>YEAR(S18)</f>
        <v>2010</v>
      </c>
      <c r="AO18" s="163">
        <f>DAYS360(S18,AC18)+1</f>
        <v>10</v>
      </c>
      <c r="AP18" s="132" t="str">
        <f>IF(K18&gt;AO18,"NO SE PUEDE LIQUIDAR","OK")</f>
        <v>OK</v>
      </c>
      <c r="AQ18" s="132"/>
      <c r="AR18" s="132"/>
      <c r="AT18" s="132"/>
      <c r="AU18" s="132"/>
      <c r="AV18" s="132"/>
      <c r="AW18" s="132"/>
      <c r="AX18" s="132"/>
      <c r="AY18" s="132"/>
      <c r="AZ18" s="132"/>
      <c r="BA18" s="132"/>
    </row>
    <row r="19" spans="2:53" s="13" customFormat="1" ht="12.75" customHeight="1" thickBot="1">
      <c r="B19" s="11"/>
      <c r="C19" s="154"/>
      <c r="D19" s="120"/>
      <c r="E19" s="120"/>
      <c r="F19" s="120"/>
      <c r="G19" s="120"/>
      <c r="H19" s="120"/>
      <c r="I19" s="120"/>
      <c r="J19" s="130"/>
      <c r="K19" s="120"/>
      <c r="L19" s="120"/>
      <c r="M19" s="120"/>
      <c r="N19" s="222"/>
      <c r="O19" s="222"/>
      <c r="P19" s="222"/>
      <c r="Q19" s="120"/>
      <c r="R19" s="155"/>
      <c r="S19" s="156"/>
      <c r="T19" s="155"/>
      <c r="U19" s="155"/>
      <c r="V19" s="155"/>
      <c r="W19" s="155"/>
      <c r="X19" s="155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7"/>
      <c r="AL19" s="128"/>
      <c r="AM19" s="128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</row>
    <row r="20" spans="2:53" s="13" customFormat="1" ht="16.5" customHeight="1" thickBot="1">
      <c r="B20" s="11"/>
      <c r="C20" s="31"/>
      <c r="D20" s="220" t="s">
        <v>97</v>
      </c>
      <c r="E20" s="221"/>
      <c r="F20" s="221"/>
      <c r="G20" s="221"/>
      <c r="H20" s="221"/>
      <c r="I20" s="221"/>
      <c r="J20" s="221"/>
      <c r="K20" s="223">
        <v>30</v>
      </c>
      <c r="L20" s="224"/>
      <c r="M20" s="15"/>
      <c r="N20" s="225">
        <f>IF(K18&gt;AO18,"EL NUMERO DE DÍAS NO PUEDE SER SUPERIOR AL PERIODO DE LA INCAPACIDAD","")</f>
      </c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7"/>
      <c r="AM20" s="1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</row>
    <row r="21" spans="2:53" s="13" customFormat="1" ht="16.5" thickBot="1">
      <c r="B21" s="11"/>
      <c r="C21" s="196" t="s">
        <v>26</v>
      </c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8"/>
      <c r="AM21" s="1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</row>
    <row r="22" spans="2:53" s="13" customFormat="1" ht="9" customHeight="1">
      <c r="B22" s="11"/>
      <c r="C22" s="14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7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8"/>
      <c r="AL22" s="19"/>
      <c r="AM22" s="1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</row>
    <row r="23" spans="2:53" s="13" customFormat="1" ht="24" customHeight="1">
      <c r="B23" s="11"/>
      <c r="C23" s="20"/>
      <c r="D23" s="36" t="s">
        <v>32</v>
      </c>
      <c r="E23" s="15"/>
      <c r="F23" s="22"/>
      <c r="G23" s="15"/>
      <c r="H23" s="15"/>
      <c r="I23" s="22"/>
      <c r="J23" s="8"/>
      <c r="K23" s="15"/>
      <c r="L23" s="15"/>
      <c r="M23" s="15"/>
      <c r="N23" s="15"/>
      <c r="O23" s="22"/>
      <c r="P23" s="15"/>
      <c r="Q23" s="15"/>
      <c r="R23" s="15"/>
      <c r="S23" s="15"/>
      <c r="T23" s="15"/>
      <c r="U23" s="15"/>
      <c r="V23" s="36"/>
      <c r="W23" s="15"/>
      <c r="X23" s="22"/>
      <c r="Y23" s="15"/>
      <c r="Z23" s="15"/>
      <c r="AA23" s="8"/>
      <c r="AB23" s="15"/>
      <c r="AC23" s="15"/>
      <c r="AD23" s="15"/>
      <c r="AE23" s="15"/>
      <c r="AF23" s="22"/>
      <c r="AG23" s="15"/>
      <c r="AH23" s="15"/>
      <c r="AI23" s="15"/>
      <c r="AJ23" s="15"/>
      <c r="AK23" s="15"/>
      <c r="AL23" s="12"/>
      <c r="AM23" s="1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</row>
    <row r="24" spans="2:53" s="13" customFormat="1" ht="24" customHeight="1">
      <c r="B24" s="11"/>
      <c r="C24" s="20"/>
      <c r="D24" s="217" t="s">
        <v>33</v>
      </c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7" t="s">
        <v>34</v>
      </c>
      <c r="AC24" s="218"/>
      <c r="AD24" s="218"/>
      <c r="AE24" s="218"/>
      <c r="AF24" s="218"/>
      <c r="AG24" s="218"/>
      <c r="AH24" s="218"/>
      <c r="AI24" s="218"/>
      <c r="AJ24" s="219"/>
      <c r="AK24" s="15"/>
      <c r="AL24" s="12"/>
      <c r="AM24" s="12"/>
      <c r="AO24" s="132">
        <f>100/4.4</f>
        <v>22.727272727272727</v>
      </c>
      <c r="AP24" s="132"/>
      <c r="AQ24" s="132"/>
      <c r="AR24" s="132"/>
      <c r="AS24" s="170" t="e">
        <f>LOOKUP(J36,Hoja1!Q2:R52,2)</f>
        <v>#N/A</v>
      </c>
      <c r="AT24" s="132"/>
      <c r="AU24" s="132"/>
      <c r="AV24" s="132"/>
      <c r="AW24" s="132"/>
      <c r="AX24" s="132"/>
      <c r="AY24" s="132"/>
      <c r="AZ24" s="132"/>
      <c r="BA24" s="132"/>
    </row>
    <row r="25" spans="2:53" s="13" customFormat="1" ht="24" customHeight="1">
      <c r="B25" s="11"/>
      <c r="C25" s="20"/>
      <c r="D25" s="134"/>
      <c r="E25" s="120" t="s">
        <v>81</v>
      </c>
      <c r="F25" s="130"/>
      <c r="G25" s="120"/>
      <c r="H25" s="120"/>
      <c r="I25" s="130"/>
      <c r="J25" s="118"/>
      <c r="K25" s="120"/>
      <c r="L25" s="120"/>
      <c r="M25" s="120"/>
      <c r="N25" s="120"/>
      <c r="O25" s="130"/>
      <c r="P25" s="120"/>
      <c r="Q25" s="120"/>
      <c r="R25" s="120"/>
      <c r="S25" s="120"/>
      <c r="T25" s="120"/>
      <c r="U25" s="120"/>
      <c r="V25" s="120"/>
      <c r="W25" s="120"/>
      <c r="X25" s="130"/>
      <c r="Y25" s="120"/>
      <c r="Z25" s="120"/>
      <c r="AA25" s="129"/>
      <c r="AB25" s="210">
        <f>IF(AN18=2010,LOOKUP(J36,Hoja1!I1:J40),IF(AN18=2011,LOOKUP(J36,Hoja1!K1:L43),IF(AN18=2012,LOOKUP(J36,Hoja1!M1:N43),IF(AN18=2013,LOOKUP(J36,Hoja1!O1:P43),IF(AN18=2014,VLOOKUP(J36,Hoja1!Q2:R51,2,FALSE),IF(AN18=2015,VLOOKUP(J36,Hoja1!S2:T51,2,FALSE),IF(AN18=2016,LOOKUP(J36,Hoja1!U1:V51),"Formulado del 2010 al 2016")))))))</f>
        <v>1864926</v>
      </c>
      <c r="AC25" s="210"/>
      <c r="AD25" s="210"/>
      <c r="AE25" s="210"/>
      <c r="AF25" s="210"/>
      <c r="AG25" s="210"/>
      <c r="AH25" s="210"/>
      <c r="AI25" s="210"/>
      <c r="AJ25" s="210"/>
      <c r="AK25" s="15"/>
      <c r="AL25" s="12"/>
      <c r="AM25" s="12"/>
      <c r="AO25" s="132"/>
      <c r="AP25" s="132"/>
      <c r="AQ25" s="132"/>
      <c r="AR25" s="132"/>
      <c r="AS25" s="132">
        <f>VLOOKUP(J36,Hoja1!Q2:R51,2,)</f>
        <v>2151184</v>
      </c>
      <c r="AT25" s="132"/>
      <c r="AU25" s="132"/>
      <c r="AV25" s="132"/>
      <c r="AW25" s="132"/>
      <c r="AX25" s="132"/>
      <c r="AY25" s="132"/>
      <c r="AZ25" s="132"/>
      <c r="BA25" s="132"/>
    </row>
    <row r="26" spans="2:53" s="13" customFormat="1" ht="24" customHeight="1" hidden="1">
      <c r="B26" s="11"/>
      <c r="C26" s="20"/>
      <c r="D26" s="135"/>
      <c r="E26" s="136" t="s">
        <v>81</v>
      </c>
      <c r="F26" s="137"/>
      <c r="G26" s="136"/>
      <c r="H26" s="136"/>
      <c r="I26" s="137"/>
      <c r="J26" s="138"/>
      <c r="K26" s="136"/>
      <c r="L26" s="136"/>
      <c r="M26" s="136"/>
      <c r="N26" s="136"/>
      <c r="O26" s="137"/>
      <c r="P26" s="136"/>
      <c r="Q26" s="136"/>
      <c r="R26" s="136"/>
      <c r="S26" s="136"/>
      <c r="T26" s="136"/>
      <c r="U26" s="136"/>
      <c r="V26" s="136"/>
      <c r="W26" s="136"/>
      <c r="X26" s="137"/>
      <c r="Y26" s="136"/>
      <c r="Z26" s="136"/>
      <c r="AA26" s="139"/>
      <c r="AB26" s="211">
        <f>+AB25+AB27+AB28+AB29+AB30+AB31+AB32+AB33+AB34</f>
        <v>1864926</v>
      </c>
      <c r="AC26" s="212"/>
      <c r="AD26" s="212"/>
      <c r="AE26" s="212"/>
      <c r="AF26" s="212"/>
      <c r="AG26" s="212"/>
      <c r="AH26" s="212"/>
      <c r="AI26" s="212"/>
      <c r="AJ26" s="212"/>
      <c r="AK26" s="15"/>
      <c r="AL26" s="12"/>
      <c r="AM26" s="1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</row>
    <row r="27" spans="2:53" s="13" customFormat="1" ht="24" customHeight="1">
      <c r="B27" s="11"/>
      <c r="C27" s="20"/>
      <c r="D27" s="109"/>
      <c r="E27" s="110" t="s">
        <v>89</v>
      </c>
      <c r="F27" s="111"/>
      <c r="G27" s="110"/>
      <c r="H27" s="110"/>
      <c r="I27" s="111"/>
      <c r="J27" s="108"/>
      <c r="K27" s="110"/>
      <c r="L27" s="110"/>
      <c r="M27" s="110"/>
      <c r="N27" s="110"/>
      <c r="O27" s="111"/>
      <c r="P27" s="110"/>
      <c r="Q27" s="110"/>
      <c r="R27" s="110"/>
      <c r="S27" s="110"/>
      <c r="T27" s="110"/>
      <c r="U27" s="110"/>
      <c r="V27" s="110"/>
      <c r="W27" s="110"/>
      <c r="X27" s="111"/>
      <c r="Y27" s="110"/>
      <c r="Z27" s="110"/>
      <c r="AA27" s="112"/>
      <c r="AB27" s="213">
        <v>0</v>
      </c>
      <c r="AC27" s="213"/>
      <c r="AD27" s="213"/>
      <c r="AE27" s="213"/>
      <c r="AF27" s="213"/>
      <c r="AG27" s="213"/>
      <c r="AH27" s="213"/>
      <c r="AI27" s="213"/>
      <c r="AJ27" s="213"/>
      <c r="AK27" s="15"/>
      <c r="AL27" s="12"/>
      <c r="AM27" s="1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</row>
    <row r="28" spans="2:53" s="13" customFormat="1" ht="24" customHeight="1">
      <c r="B28" s="11"/>
      <c r="C28" s="20"/>
      <c r="D28" s="159"/>
      <c r="E28" s="160"/>
      <c r="F28" s="161"/>
      <c r="G28" s="160"/>
      <c r="H28" s="160"/>
      <c r="I28" s="161"/>
      <c r="J28" s="153"/>
      <c r="K28" s="160"/>
      <c r="L28" s="160"/>
      <c r="M28" s="160"/>
      <c r="N28" s="160"/>
      <c r="O28" s="161"/>
      <c r="P28" s="160"/>
      <c r="Q28" s="160"/>
      <c r="R28" s="160"/>
      <c r="S28" s="160"/>
      <c r="T28" s="160"/>
      <c r="U28" s="160"/>
      <c r="V28" s="160"/>
      <c r="W28" s="160"/>
      <c r="X28" s="161"/>
      <c r="Y28" s="160"/>
      <c r="Z28" s="160"/>
      <c r="AA28" s="162"/>
      <c r="AB28" s="213"/>
      <c r="AC28" s="213"/>
      <c r="AD28" s="213"/>
      <c r="AE28" s="213"/>
      <c r="AF28" s="213"/>
      <c r="AG28" s="213"/>
      <c r="AH28" s="213"/>
      <c r="AI28" s="213"/>
      <c r="AJ28" s="213"/>
      <c r="AK28" s="15"/>
      <c r="AL28" s="12"/>
      <c r="AM28" s="1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</row>
    <row r="29" spans="2:53" s="13" customFormat="1" ht="24" customHeight="1">
      <c r="B29" s="11"/>
      <c r="C29" s="20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6"/>
      <c r="AC29" s="206"/>
      <c r="AD29" s="206"/>
      <c r="AE29" s="206"/>
      <c r="AF29" s="206"/>
      <c r="AG29" s="206"/>
      <c r="AH29" s="206"/>
      <c r="AI29" s="206"/>
      <c r="AJ29" s="206"/>
      <c r="AK29" s="15"/>
      <c r="AL29" s="12"/>
      <c r="AM29" s="1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</row>
    <row r="30" spans="2:53" s="13" customFormat="1" ht="24" customHeight="1">
      <c r="B30" s="11"/>
      <c r="C30" s="20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6"/>
      <c r="AC30" s="206"/>
      <c r="AD30" s="206"/>
      <c r="AE30" s="206"/>
      <c r="AF30" s="206"/>
      <c r="AG30" s="206"/>
      <c r="AH30" s="206"/>
      <c r="AI30" s="206"/>
      <c r="AJ30" s="206"/>
      <c r="AK30" s="15"/>
      <c r="AL30" s="12"/>
      <c r="AM30" s="1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</row>
    <row r="31" spans="2:53" s="13" customFormat="1" ht="24" customHeight="1">
      <c r="B31" s="11"/>
      <c r="C31" s="20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6"/>
      <c r="AC31" s="206"/>
      <c r="AD31" s="206"/>
      <c r="AE31" s="206"/>
      <c r="AF31" s="206"/>
      <c r="AG31" s="206"/>
      <c r="AH31" s="206"/>
      <c r="AI31" s="206"/>
      <c r="AJ31" s="206"/>
      <c r="AK31" s="15"/>
      <c r="AL31" s="12"/>
      <c r="AM31" s="1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</row>
    <row r="32" spans="2:53" s="13" customFormat="1" ht="24" customHeight="1">
      <c r="B32" s="11"/>
      <c r="C32" s="20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6"/>
      <c r="AC32" s="206"/>
      <c r="AD32" s="206"/>
      <c r="AE32" s="206"/>
      <c r="AF32" s="206"/>
      <c r="AG32" s="206"/>
      <c r="AH32" s="206"/>
      <c r="AI32" s="206"/>
      <c r="AJ32" s="206"/>
      <c r="AK32" s="15"/>
      <c r="AL32" s="12"/>
      <c r="AM32" s="1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</row>
    <row r="33" spans="2:53" s="13" customFormat="1" ht="24" customHeight="1">
      <c r="B33" s="11"/>
      <c r="C33" s="20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6"/>
      <c r="AC33" s="206"/>
      <c r="AD33" s="206"/>
      <c r="AE33" s="206"/>
      <c r="AF33" s="206"/>
      <c r="AG33" s="206"/>
      <c r="AH33" s="206"/>
      <c r="AI33" s="206"/>
      <c r="AJ33" s="206"/>
      <c r="AK33" s="15"/>
      <c r="AL33" s="12"/>
      <c r="AM33" s="1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</row>
    <row r="34" spans="2:53" s="13" customFormat="1" ht="24" customHeight="1">
      <c r="B34" s="11"/>
      <c r="C34" s="20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6"/>
      <c r="AC34" s="206"/>
      <c r="AD34" s="206"/>
      <c r="AE34" s="206"/>
      <c r="AF34" s="206"/>
      <c r="AG34" s="206"/>
      <c r="AH34" s="206"/>
      <c r="AI34" s="206"/>
      <c r="AJ34" s="206"/>
      <c r="AK34" s="15"/>
      <c r="AL34" s="12"/>
      <c r="AM34" s="1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</row>
    <row r="35" spans="2:53" s="13" customFormat="1" ht="9" customHeight="1" thickBot="1">
      <c r="B35" s="11"/>
      <c r="C35" s="20"/>
      <c r="D35" s="36"/>
      <c r="E35" s="15"/>
      <c r="F35" s="22"/>
      <c r="G35" s="15"/>
      <c r="H35" s="15"/>
      <c r="I35" s="22"/>
      <c r="J35" s="8"/>
      <c r="K35" s="15"/>
      <c r="L35" s="15"/>
      <c r="M35" s="15"/>
      <c r="N35" s="15"/>
      <c r="O35" s="22"/>
      <c r="P35" s="15"/>
      <c r="Q35" s="15"/>
      <c r="R35" s="15"/>
      <c r="S35" s="15"/>
      <c r="T35" s="15"/>
      <c r="U35" s="15"/>
      <c r="V35" s="36"/>
      <c r="W35" s="15"/>
      <c r="X35" s="22"/>
      <c r="Y35" s="15"/>
      <c r="Z35" s="15"/>
      <c r="AA35" s="8"/>
      <c r="AB35" s="15"/>
      <c r="AC35" s="15"/>
      <c r="AD35" s="15"/>
      <c r="AE35" s="15"/>
      <c r="AF35" s="22"/>
      <c r="AG35" s="15"/>
      <c r="AH35" s="15"/>
      <c r="AI35" s="15"/>
      <c r="AJ35" s="15"/>
      <c r="AK35" s="15"/>
      <c r="AL35" s="12"/>
      <c r="AM35" s="1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</row>
    <row r="36" spans="2:53" s="13" customFormat="1" ht="24" customHeight="1" thickBot="1">
      <c r="B36" s="11"/>
      <c r="C36" s="20"/>
      <c r="D36" s="37" t="s">
        <v>39</v>
      </c>
      <c r="E36" s="15"/>
      <c r="F36" s="22"/>
      <c r="G36" s="15"/>
      <c r="H36" s="15"/>
      <c r="I36" s="15"/>
      <c r="J36" s="207">
        <v>12</v>
      </c>
      <c r="K36" s="208"/>
      <c r="L36" s="208"/>
      <c r="M36" s="208"/>
      <c r="N36" s="208"/>
      <c r="O36" s="208"/>
      <c r="P36" s="208"/>
      <c r="Q36" s="208"/>
      <c r="R36" s="208"/>
      <c r="S36" s="209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38"/>
      <c r="AL36" s="12"/>
      <c r="AM36" s="1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</row>
    <row r="37" spans="2:53" s="13" customFormat="1" ht="22.5" customHeight="1" hidden="1" thickBot="1">
      <c r="B37" s="11"/>
      <c r="C37" s="11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7"/>
      <c r="AL37" s="128"/>
      <c r="AM37" s="1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</row>
    <row r="38" spans="2:53" s="13" customFormat="1" ht="24.75" customHeight="1" hidden="1" thickBot="1">
      <c r="B38" s="11"/>
      <c r="C38" s="11"/>
      <c r="D38" s="129" t="s">
        <v>15</v>
      </c>
      <c r="E38" s="120"/>
      <c r="F38" s="130"/>
      <c r="G38" s="131"/>
      <c r="H38" s="120"/>
      <c r="I38" s="130"/>
      <c r="J38" s="118"/>
      <c r="K38" s="199">
        <f>IF(O10="X",AB25*K18/30*1,IF(AJ10="X",AB25*K18/30*2/3))</f>
        <v>372985.2</v>
      </c>
      <c r="L38" s="200"/>
      <c r="M38" s="200"/>
      <c r="N38" s="200"/>
      <c r="O38" s="200"/>
      <c r="P38" s="200"/>
      <c r="Q38" s="200"/>
      <c r="R38" s="200"/>
      <c r="S38" s="201"/>
      <c r="T38" s="120"/>
      <c r="U38" s="120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27"/>
      <c r="AL38" s="128"/>
      <c r="AM38" s="1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</row>
    <row r="39" spans="2:53" s="13" customFormat="1" ht="22.5" customHeight="1" hidden="1" thickBot="1">
      <c r="B39" s="11"/>
      <c r="C39" s="11"/>
      <c r="D39" s="129"/>
      <c r="E39" s="120"/>
      <c r="F39" s="130"/>
      <c r="G39" s="120"/>
      <c r="H39" s="120"/>
      <c r="I39" s="130"/>
      <c r="J39" s="118"/>
      <c r="K39" s="199"/>
      <c r="L39" s="200"/>
      <c r="M39" s="200"/>
      <c r="N39" s="200"/>
      <c r="O39" s="200"/>
      <c r="P39" s="200"/>
      <c r="Q39" s="200"/>
      <c r="R39" s="200"/>
      <c r="S39" s="201"/>
      <c r="T39" s="120"/>
      <c r="U39" s="120"/>
      <c r="V39" s="132"/>
      <c r="W39" s="132"/>
      <c r="X39" s="132"/>
      <c r="Y39" s="132"/>
      <c r="Z39" s="132"/>
      <c r="AA39" s="202">
        <f>IF(AJ10="X",IF(AND(AJ10="X",K18&lt;=90),(AB26*K18/30)*2/3,(AB26*90/30)*2/3+(AB26*(K18-90)/30)*1/2),0)</f>
        <v>0</v>
      </c>
      <c r="AB39" s="203"/>
      <c r="AC39" s="203"/>
      <c r="AD39" s="203"/>
      <c r="AE39" s="203"/>
      <c r="AF39" s="203"/>
      <c r="AG39" s="203"/>
      <c r="AH39" s="203"/>
      <c r="AI39" s="203"/>
      <c r="AJ39" s="204"/>
      <c r="AK39" s="127"/>
      <c r="AL39" s="128"/>
      <c r="AM39" s="1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</row>
    <row r="40" spans="2:53" s="13" customFormat="1" ht="24" customHeight="1" hidden="1" thickBot="1">
      <c r="B40" s="11"/>
      <c r="C40" s="11"/>
      <c r="D40" s="129"/>
      <c r="E40" s="120"/>
      <c r="F40" s="130"/>
      <c r="G40" s="120"/>
      <c r="H40" s="120"/>
      <c r="I40" s="130"/>
      <c r="J40" s="118"/>
      <c r="K40" s="120"/>
      <c r="L40" s="120"/>
      <c r="M40" s="120"/>
      <c r="N40" s="120"/>
      <c r="O40" s="130"/>
      <c r="P40" s="120"/>
      <c r="Q40" s="120"/>
      <c r="R40" s="120"/>
      <c r="S40" s="120"/>
      <c r="T40" s="120"/>
      <c r="U40" s="120"/>
      <c r="V40" s="133" t="s">
        <v>16</v>
      </c>
      <c r="W40" s="130"/>
      <c r="X40" s="120"/>
      <c r="Y40" s="133"/>
      <c r="Z40" s="133"/>
      <c r="AA40" s="202">
        <f>IF(OR(O10="X",O12="X",AJ12="X"),(AB26*K18/30)*1,0)</f>
        <v>372985.2</v>
      </c>
      <c r="AB40" s="203"/>
      <c r="AC40" s="203"/>
      <c r="AD40" s="203"/>
      <c r="AE40" s="203"/>
      <c r="AF40" s="203"/>
      <c r="AG40" s="203"/>
      <c r="AH40" s="203"/>
      <c r="AI40" s="203"/>
      <c r="AJ40" s="204"/>
      <c r="AK40" s="127"/>
      <c r="AL40" s="128"/>
      <c r="AM40" s="1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</row>
    <row r="41" spans="2:53" s="13" customFormat="1" ht="24.75" customHeight="1" thickBot="1">
      <c r="B41" s="11"/>
      <c r="C41" s="11"/>
      <c r="D41" s="129"/>
      <c r="E41" s="120"/>
      <c r="F41" s="130"/>
      <c r="G41" s="120"/>
      <c r="H41" s="120"/>
      <c r="I41" s="130"/>
      <c r="J41" s="118"/>
      <c r="K41" s="120"/>
      <c r="L41" s="120"/>
      <c r="M41" s="120"/>
      <c r="N41" s="120"/>
      <c r="O41" s="130"/>
      <c r="P41" s="120"/>
      <c r="Q41" s="120"/>
      <c r="R41" s="120"/>
      <c r="S41" s="120"/>
      <c r="T41" s="120"/>
      <c r="U41" s="120"/>
      <c r="V41" s="133" t="s">
        <v>16</v>
      </c>
      <c r="W41" s="130"/>
      <c r="X41" s="120"/>
      <c r="Y41" s="133"/>
      <c r="Z41" s="133"/>
      <c r="AA41" s="202">
        <f>AA39+AA40</f>
        <v>372985.2</v>
      </c>
      <c r="AB41" s="203"/>
      <c r="AC41" s="203"/>
      <c r="AD41" s="203"/>
      <c r="AE41" s="203"/>
      <c r="AF41" s="203"/>
      <c r="AG41" s="203"/>
      <c r="AH41" s="203"/>
      <c r="AI41" s="203"/>
      <c r="AJ41" s="204"/>
      <c r="AK41" s="127"/>
      <c r="AL41" s="128"/>
      <c r="AM41" s="1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</row>
    <row r="42" spans="2:53" s="13" customFormat="1" ht="36.75" customHeight="1" thickBot="1">
      <c r="B42" s="11"/>
      <c r="C42" s="39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4"/>
      <c r="AL42" s="35"/>
      <c r="AM42" s="1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</row>
    <row r="43" spans="2:53" s="13" customFormat="1" ht="16.5" thickBot="1">
      <c r="B43" s="11"/>
      <c r="C43" s="196" t="s">
        <v>37</v>
      </c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8"/>
      <c r="AM43" s="1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</row>
    <row r="44" spans="2:53" s="13" customFormat="1" ht="20.25" customHeight="1">
      <c r="B44" s="11"/>
      <c r="C44" s="40"/>
      <c r="D44" s="41" t="s">
        <v>2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42"/>
      <c r="U44" s="41" t="s">
        <v>3</v>
      </c>
      <c r="V44" s="16"/>
      <c r="W44" s="17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43"/>
      <c r="AL44" s="12"/>
      <c r="AM44" s="12"/>
      <c r="AO44" s="132"/>
      <c r="AP44" s="132"/>
      <c r="AQ44" s="132"/>
      <c r="AR44" s="132"/>
      <c r="AS44" s="132" t="s">
        <v>91</v>
      </c>
      <c r="AT44" s="132"/>
      <c r="AU44" s="132"/>
      <c r="AV44" s="132"/>
      <c r="AW44" s="132"/>
      <c r="AX44" s="132"/>
      <c r="AY44" s="132"/>
      <c r="AZ44" s="132"/>
      <c r="BA44" s="132"/>
    </row>
    <row r="45" spans="2:53" s="13" customFormat="1" ht="24" customHeight="1">
      <c r="B45" s="11"/>
      <c r="C45" s="24"/>
      <c r="D45" s="188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90"/>
      <c r="T45" s="15"/>
      <c r="U45" s="188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90"/>
      <c r="AK45" s="43"/>
      <c r="AL45" s="12"/>
      <c r="AM45" s="12"/>
      <c r="AO45" s="132"/>
      <c r="AP45" s="132"/>
      <c r="AQ45" s="132"/>
      <c r="AR45" s="132"/>
      <c r="AS45" s="157" t="s">
        <v>92</v>
      </c>
      <c r="AT45" s="132"/>
      <c r="AU45" s="132"/>
      <c r="AV45" s="132"/>
      <c r="AW45" s="132"/>
      <c r="AX45" s="132"/>
      <c r="AY45" s="132"/>
      <c r="AZ45" s="132"/>
      <c r="BA45" s="132"/>
    </row>
    <row r="46" spans="2:53" s="13" customFormat="1" ht="18" customHeight="1">
      <c r="B46" s="11"/>
      <c r="C46" s="24"/>
      <c r="D46" s="21" t="s">
        <v>4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22"/>
      <c r="U46" s="21" t="s">
        <v>5</v>
      </c>
      <c r="V46" s="22"/>
      <c r="W46" s="23"/>
      <c r="X46" s="15"/>
      <c r="Y46" s="15"/>
      <c r="Z46" s="15"/>
      <c r="AA46" s="15"/>
      <c r="AB46" s="15"/>
      <c r="AC46" s="15"/>
      <c r="AD46" s="22"/>
      <c r="AE46" s="15"/>
      <c r="AF46" s="15"/>
      <c r="AG46" s="15"/>
      <c r="AH46" s="15"/>
      <c r="AI46" s="15"/>
      <c r="AJ46" s="15"/>
      <c r="AK46" s="43"/>
      <c r="AL46" s="12"/>
      <c r="AM46" s="12"/>
      <c r="AO46" s="132"/>
      <c r="AP46" s="132"/>
      <c r="AQ46" s="132"/>
      <c r="AR46" s="132"/>
      <c r="AS46" s="157" t="s">
        <v>28</v>
      </c>
      <c r="AT46" s="132"/>
      <c r="AU46" s="132"/>
      <c r="AV46" s="132"/>
      <c r="AW46" s="132"/>
      <c r="AX46" s="132"/>
      <c r="AY46" s="132"/>
      <c r="AZ46" s="132"/>
      <c r="BA46" s="132"/>
    </row>
    <row r="47" spans="2:63" s="13" customFormat="1" ht="24" customHeight="1">
      <c r="B47" s="11"/>
      <c r="C47" s="24"/>
      <c r="D47" s="188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90"/>
      <c r="T47" s="15"/>
      <c r="U47" s="188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90"/>
      <c r="AK47" s="43"/>
      <c r="AL47" s="12"/>
      <c r="AM47" s="12"/>
      <c r="AO47" s="132"/>
      <c r="AP47" s="132"/>
      <c r="AQ47" s="132"/>
      <c r="AR47" s="132"/>
      <c r="AS47" s="157" t="s">
        <v>93</v>
      </c>
      <c r="AT47" s="151"/>
      <c r="AU47" s="151"/>
      <c r="AV47" s="150"/>
      <c r="AW47" s="149"/>
      <c r="AX47" s="149"/>
      <c r="AY47" s="149"/>
      <c r="AZ47" s="149"/>
      <c r="BA47" s="149"/>
      <c r="BB47" s="29"/>
      <c r="BC47" s="29"/>
      <c r="BD47" s="29"/>
      <c r="BE47" s="29"/>
      <c r="BF47" s="29"/>
      <c r="BG47" s="44"/>
      <c r="BH47" s="44"/>
      <c r="BI47" s="44"/>
      <c r="BJ47" s="44"/>
      <c r="BK47" s="44"/>
    </row>
    <row r="48" spans="2:53" s="13" customFormat="1" ht="12" customHeight="1">
      <c r="B48" s="11"/>
      <c r="C48" s="24"/>
      <c r="D48" s="15"/>
      <c r="E48" s="15"/>
      <c r="F48" s="15"/>
      <c r="G48" s="15"/>
      <c r="H48" s="15"/>
      <c r="I48" s="15"/>
      <c r="J48" s="15"/>
      <c r="K48" s="15"/>
      <c r="L48" s="22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23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43"/>
      <c r="AL48" s="12"/>
      <c r="AM48" s="12"/>
      <c r="AO48" s="132"/>
      <c r="AP48" s="132"/>
      <c r="AQ48" s="132"/>
      <c r="AR48" s="132"/>
      <c r="AS48" s="157" t="s">
        <v>94</v>
      </c>
      <c r="AT48" s="132"/>
      <c r="AU48" s="132"/>
      <c r="AV48" s="132"/>
      <c r="AW48" s="132"/>
      <c r="AX48" s="132"/>
      <c r="AY48" s="132"/>
      <c r="AZ48" s="132"/>
      <c r="BA48" s="132"/>
    </row>
    <row r="49" spans="2:53" s="28" customFormat="1" ht="24" customHeight="1">
      <c r="B49" s="20"/>
      <c r="C49" s="24"/>
      <c r="D49" s="21" t="s">
        <v>6</v>
      </c>
      <c r="E49" s="22"/>
      <c r="F49" s="22"/>
      <c r="G49" s="22"/>
      <c r="H49" s="22"/>
      <c r="I49" s="22"/>
      <c r="J49" s="45" t="s">
        <v>7</v>
      </c>
      <c r="K49" s="22"/>
      <c r="L49" s="45" t="s">
        <v>8</v>
      </c>
      <c r="M49" s="22"/>
      <c r="N49" s="22"/>
      <c r="O49" s="22"/>
      <c r="P49" s="46" t="s">
        <v>9</v>
      </c>
      <c r="Q49" s="22"/>
      <c r="R49" s="47"/>
      <c r="S49" s="47"/>
      <c r="T49" s="47"/>
      <c r="U49" s="188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90"/>
      <c r="AK49" s="26"/>
      <c r="AL49" s="27"/>
      <c r="AM49" s="27"/>
      <c r="AO49" s="148"/>
      <c r="AP49" s="148"/>
      <c r="AQ49" s="148"/>
      <c r="AR49" s="148"/>
      <c r="AS49" s="157" t="s">
        <v>95</v>
      </c>
      <c r="AT49" s="149"/>
      <c r="AU49" s="148"/>
      <c r="AV49" s="148"/>
      <c r="AW49" s="148"/>
      <c r="AX49" s="148"/>
      <c r="AY49" s="148"/>
      <c r="AZ49" s="148"/>
      <c r="BA49" s="148"/>
    </row>
    <row r="50" spans="2:53" s="28" customFormat="1" ht="6" customHeight="1" thickBot="1">
      <c r="B50" s="20"/>
      <c r="C50" s="24"/>
      <c r="D50" s="21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1"/>
      <c r="Q50" s="22"/>
      <c r="R50" s="47"/>
      <c r="S50" s="47"/>
      <c r="T50" s="47"/>
      <c r="U50" s="15"/>
      <c r="V50" s="22"/>
      <c r="W50" s="23"/>
      <c r="X50" s="15"/>
      <c r="Y50" s="15"/>
      <c r="Z50" s="15"/>
      <c r="AA50" s="22"/>
      <c r="AB50" s="15"/>
      <c r="AC50" s="15"/>
      <c r="AD50" s="15"/>
      <c r="AE50" s="15"/>
      <c r="AF50" s="15"/>
      <c r="AG50" s="15"/>
      <c r="AH50" s="15"/>
      <c r="AI50" s="15"/>
      <c r="AJ50" s="15"/>
      <c r="AK50" s="26"/>
      <c r="AL50" s="27"/>
      <c r="AM50" s="27"/>
      <c r="AO50" s="148"/>
      <c r="AP50" s="148"/>
      <c r="AQ50" s="148"/>
      <c r="AR50" s="148"/>
      <c r="AS50" s="157" t="s">
        <v>96</v>
      </c>
      <c r="AT50" s="149"/>
      <c r="AU50" s="148"/>
      <c r="AV50" s="148"/>
      <c r="AW50" s="148"/>
      <c r="AX50" s="148"/>
      <c r="AY50" s="148"/>
      <c r="AZ50" s="148"/>
      <c r="BA50" s="148"/>
    </row>
    <row r="51" spans="2:53" s="28" customFormat="1" ht="24" customHeight="1" thickBot="1">
      <c r="B51" s="20"/>
      <c r="C51" s="24"/>
      <c r="D51" s="21" t="s">
        <v>27</v>
      </c>
      <c r="E51" s="22"/>
      <c r="F51" s="22"/>
      <c r="G51" s="22"/>
      <c r="H51" s="22"/>
      <c r="I51" s="193" t="s">
        <v>92</v>
      </c>
      <c r="J51" s="194"/>
      <c r="K51" s="194"/>
      <c r="L51" s="194"/>
      <c r="M51" s="194"/>
      <c r="N51" s="194"/>
      <c r="O51" s="194"/>
      <c r="P51" s="195"/>
      <c r="Q51" s="22"/>
      <c r="R51" s="22"/>
      <c r="S51" s="22"/>
      <c r="T51" s="158"/>
      <c r="U51" s="22"/>
      <c r="V51" s="15"/>
      <c r="W51" s="22"/>
      <c r="X51" s="23"/>
      <c r="Y51" s="15"/>
      <c r="Z51" s="158"/>
      <c r="AA51" s="22"/>
      <c r="AB51" s="15"/>
      <c r="AC51" s="22"/>
      <c r="AD51" s="15"/>
      <c r="AE51" s="158"/>
      <c r="AF51" s="22"/>
      <c r="AG51" s="15"/>
      <c r="AH51" s="22"/>
      <c r="AI51" s="15"/>
      <c r="AJ51" s="158"/>
      <c r="AK51" s="26"/>
      <c r="AL51" s="27"/>
      <c r="AM51" s="27"/>
      <c r="AO51" s="148"/>
      <c r="AP51" s="148"/>
      <c r="AQ51" s="148"/>
      <c r="AR51" s="148"/>
      <c r="AS51" s="148"/>
      <c r="AT51" s="149"/>
      <c r="AU51" s="148"/>
      <c r="AV51" s="148"/>
      <c r="AW51" s="148"/>
      <c r="AX51" s="148"/>
      <c r="AY51" s="148"/>
      <c r="AZ51" s="148"/>
      <c r="BA51" s="148"/>
    </row>
    <row r="52" spans="2:53" s="13" customFormat="1" ht="12.75" customHeight="1" thickBot="1">
      <c r="B52" s="11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3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49"/>
      <c r="AL52" s="35"/>
      <c r="AM52" s="1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</row>
    <row r="53" spans="2:53" s="13" customFormat="1" ht="16.5" thickBot="1">
      <c r="B53" s="11"/>
      <c r="C53" s="196" t="s">
        <v>21</v>
      </c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8"/>
      <c r="AM53" s="12"/>
      <c r="AO53" s="132"/>
      <c r="AP53" s="132"/>
      <c r="AQ53" s="132"/>
      <c r="AR53" s="132"/>
      <c r="AS53" s="78" t="s">
        <v>98</v>
      </c>
      <c r="AT53" s="132"/>
      <c r="AU53" s="132"/>
      <c r="AV53" s="132"/>
      <c r="AW53" s="132"/>
      <c r="AX53" s="132"/>
      <c r="AY53" s="132"/>
      <c r="AZ53" s="132"/>
      <c r="BA53" s="132"/>
    </row>
    <row r="54" spans="2:53" s="13" customFormat="1" ht="20.25" customHeight="1">
      <c r="B54" s="11"/>
      <c r="C54" s="40"/>
      <c r="D54" s="41" t="s">
        <v>19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42"/>
      <c r="U54" s="16"/>
      <c r="V54" s="16"/>
      <c r="W54" s="17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43"/>
      <c r="AL54" s="12"/>
      <c r="AM54" s="12"/>
      <c r="AO54" s="132"/>
      <c r="AP54" s="132"/>
      <c r="AQ54" s="132"/>
      <c r="AR54" s="132"/>
      <c r="AS54" s="93">
        <v>1</v>
      </c>
      <c r="AT54" s="132"/>
      <c r="AU54" s="132"/>
      <c r="AV54" s="132"/>
      <c r="AW54" s="132"/>
      <c r="AX54" s="132"/>
      <c r="AY54" s="132"/>
      <c r="AZ54" s="132"/>
      <c r="BA54" s="132"/>
    </row>
    <row r="55" spans="2:53" s="13" customFormat="1" ht="24" customHeight="1">
      <c r="B55" s="11"/>
      <c r="C55" s="24"/>
      <c r="D55" s="188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90"/>
      <c r="AK55" s="43"/>
      <c r="AL55" s="12"/>
      <c r="AM55" s="12"/>
      <c r="AO55" s="132"/>
      <c r="AP55" s="132"/>
      <c r="AQ55" s="132"/>
      <c r="AR55" s="132"/>
      <c r="AS55" s="93">
        <v>2</v>
      </c>
      <c r="AT55" s="132"/>
      <c r="AU55" s="132"/>
      <c r="AV55" s="132"/>
      <c r="AW55" s="132"/>
      <c r="AX55" s="132"/>
      <c r="AY55" s="132"/>
      <c r="AZ55" s="132"/>
      <c r="BA55" s="132"/>
    </row>
    <row r="56" spans="2:53" s="13" customFormat="1" ht="12" customHeight="1">
      <c r="B56" s="11"/>
      <c r="C56" s="24"/>
      <c r="D56" s="15"/>
      <c r="E56" s="15"/>
      <c r="F56" s="15"/>
      <c r="G56" s="15"/>
      <c r="H56" s="15"/>
      <c r="I56" s="15"/>
      <c r="J56" s="15"/>
      <c r="K56" s="15"/>
      <c r="L56" s="22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23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43"/>
      <c r="AL56" s="12"/>
      <c r="AM56" s="12"/>
      <c r="AO56" s="132"/>
      <c r="AP56" s="132"/>
      <c r="AQ56" s="132"/>
      <c r="AR56" s="132"/>
      <c r="AS56" s="93">
        <v>3</v>
      </c>
      <c r="AT56" s="132"/>
      <c r="AU56" s="132"/>
      <c r="AV56" s="132"/>
      <c r="AW56" s="132"/>
      <c r="AX56" s="132"/>
      <c r="AY56" s="132"/>
      <c r="AZ56" s="132"/>
      <c r="BA56" s="132"/>
    </row>
    <row r="57" spans="2:53" s="28" customFormat="1" ht="22.5" customHeight="1">
      <c r="B57" s="20"/>
      <c r="C57" s="24"/>
      <c r="D57" s="21" t="s">
        <v>6</v>
      </c>
      <c r="E57" s="22"/>
      <c r="F57" s="22"/>
      <c r="G57" s="22"/>
      <c r="H57" s="22"/>
      <c r="I57" s="22"/>
      <c r="J57" s="50" t="s">
        <v>7</v>
      </c>
      <c r="K57" s="22"/>
      <c r="L57" s="50" t="s">
        <v>8</v>
      </c>
      <c r="M57" s="22"/>
      <c r="N57" s="22"/>
      <c r="O57" s="22"/>
      <c r="P57" s="21" t="s">
        <v>9</v>
      </c>
      <c r="Q57" s="22"/>
      <c r="R57" s="47"/>
      <c r="S57" s="47"/>
      <c r="T57" s="47"/>
      <c r="U57" s="188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90"/>
      <c r="AK57" s="26"/>
      <c r="AL57" s="27"/>
      <c r="AM57" s="27"/>
      <c r="AO57" s="148"/>
      <c r="AP57" s="148"/>
      <c r="AQ57" s="148"/>
      <c r="AR57" s="148"/>
      <c r="AS57" s="93">
        <v>4</v>
      </c>
      <c r="AT57" s="149"/>
      <c r="AU57" s="148"/>
      <c r="AV57" s="148"/>
      <c r="AW57" s="148"/>
      <c r="AX57" s="148"/>
      <c r="AY57" s="148"/>
      <c r="AZ57" s="148"/>
      <c r="BA57" s="148"/>
    </row>
    <row r="58" spans="2:53" s="13" customFormat="1" ht="19.5" customHeight="1">
      <c r="B58" s="11"/>
      <c r="C58" s="24"/>
      <c r="D58" s="21" t="s">
        <v>20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22"/>
      <c r="U58" s="15"/>
      <c r="V58" s="22"/>
      <c r="W58" s="23"/>
      <c r="X58" s="15"/>
      <c r="Y58" s="15"/>
      <c r="Z58" s="15"/>
      <c r="AA58" s="15"/>
      <c r="AB58" s="15"/>
      <c r="AC58" s="15"/>
      <c r="AD58" s="22"/>
      <c r="AE58" s="15"/>
      <c r="AF58" s="15"/>
      <c r="AG58" s="15"/>
      <c r="AH58" s="15"/>
      <c r="AI58" s="15"/>
      <c r="AJ58" s="15"/>
      <c r="AK58" s="43"/>
      <c r="AL58" s="12"/>
      <c r="AM58" s="12"/>
      <c r="AO58" s="132"/>
      <c r="AP58" s="132"/>
      <c r="AQ58" s="132"/>
      <c r="AR58" s="132"/>
      <c r="AS58" s="93">
        <v>5</v>
      </c>
      <c r="AT58" s="132"/>
      <c r="AU58" s="132"/>
      <c r="AV58" s="132"/>
      <c r="AW58" s="132"/>
      <c r="AX58" s="132"/>
      <c r="AY58" s="132"/>
      <c r="AZ58" s="132"/>
      <c r="BA58" s="132"/>
    </row>
    <row r="59" spans="2:63" s="13" customFormat="1" ht="24" customHeight="1">
      <c r="B59" s="11"/>
      <c r="C59" s="24"/>
      <c r="D59" s="188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90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43"/>
      <c r="AL59" s="12"/>
      <c r="AM59" s="12"/>
      <c r="AO59" s="132"/>
      <c r="AP59" s="132"/>
      <c r="AQ59" s="132"/>
      <c r="AR59" s="132"/>
      <c r="AS59" s="93">
        <v>6</v>
      </c>
      <c r="AT59" s="151"/>
      <c r="AU59" s="151"/>
      <c r="AV59" s="150"/>
      <c r="AW59" s="149"/>
      <c r="AX59" s="149"/>
      <c r="AY59" s="149"/>
      <c r="AZ59" s="149"/>
      <c r="BA59" s="149"/>
      <c r="BB59" s="29"/>
      <c r="BC59" s="29"/>
      <c r="BD59" s="29"/>
      <c r="BE59" s="29"/>
      <c r="BF59" s="29"/>
      <c r="BG59" s="44"/>
      <c r="BH59" s="44"/>
      <c r="BI59" s="44"/>
      <c r="BJ59" s="44"/>
      <c r="BK59" s="44"/>
    </row>
    <row r="60" spans="2:63" s="13" customFormat="1" ht="22.5" customHeight="1">
      <c r="B60" s="11"/>
      <c r="C60" s="24"/>
      <c r="D60" s="15"/>
      <c r="E60" s="15"/>
      <c r="F60" s="15"/>
      <c r="G60" s="15"/>
      <c r="H60" s="15"/>
      <c r="I60" s="15"/>
      <c r="J60" s="15"/>
      <c r="K60" s="22"/>
      <c r="L60" s="15"/>
      <c r="M60" s="15"/>
      <c r="N60" s="15"/>
      <c r="O60" s="15"/>
      <c r="P60" s="15"/>
      <c r="Q60" s="15"/>
      <c r="R60" s="22"/>
      <c r="S60" s="15"/>
      <c r="T60" s="15"/>
      <c r="U60" s="15"/>
      <c r="V60" s="15"/>
      <c r="W60" s="23"/>
      <c r="X60" s="22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43"/>
      <c r="AL60" s="12"/>
      <c r="AM60" s="12"/>
      <c r="AO60" s="132"/>
      <c r="AP60" s="132"/>
      <c r="AQ60" s="132"/>
      <c r="AR60" s="132"/>
      <c r="AS60" s="93">
        <v>7</v>
      </c>
      <c r="AT60" s="151"/>
      <c r="AU60" s="151"/>
      <c r="AV60" s="150"/>
      <c r="AW60" s="149"/>
      <c r="AX60" s="149"/>
      <c r="AY60" s="149"/>
      <c r="AZ60" s="149"/>
      <c r="BA60" s="149"/>
      <c r="BB60" s="29"/>
      <c r="BC60" s="29"/>
      <c r="BD60" s="29"/>
      <c r="BE60" s="29"/>
      <c r="BF60" s="29"/>
      <c r="BG60" s="44"/>
      <c r="BH60" s="44"/>
      <c r="BI60" s="44"/>
      <c r="BJ60" s="44"/>
      <c r="BK60" s="44"/>
    </row>
    <row r="61" spans="2:63" s="13" customFormat="1" ht="22.5" customHeight="1">
      <c r="B61" s="11"/>
      <c r="C61" s="24"/>
      <c r="D61" s="15"/>
      <c r="E61" s="15"/>
      <c r="F61" s="15"/>
      <c r="G61" s="15"/>
      <c r="H61" s="15"/>
      <c r="I61" s="15"/>
      <c r="J61" s="15"/>
      <c r="K61" s="22"/>
      <c r="L61" s="15"/>
      <c r="M61" s="15"/>
      <c r="N61" s="15"/>
      <c r="O61" s="15"/>
      <c r="P61" s="15"/>
      <c r="Q61" s="15"/>
      <c r="R61" s="22"/>
      <c r="S61" s="15"/>
      <c r="T61" s="15"/>
      <c r="U61" s="15"/>
      <c r="V61" s="15"/>
      <c r="W61" s="23"/>
      <c r="X61" s="22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43"/>
      <c r="AL61" s="12"/>
      <c r="AM61" s="12"/>
      <c r="AO61" s="132"/>
      <c r="AP61" s="132"/>
      <c r="AQ61" s="132"/>
      <c r="AR61" s="132"/>
      <c r="AS61" s="93">
        <v>8</v>
      </c>
      <c r="AT61" s="151"/>
      <c r="AU61" s="151"/>
      <c r="AV61" s="150"/>
      <c r="AW61" s="149"/>
      <c r="AX61" s="149"/>
      <c r="AY61" s="149"/>
      <c r="AZ61" s="149"/>
      <c r="BA61" s="149"/>
      <c r="BB61" s="29"/>
      <c r="BC61" s="29"/>
      <c r="BD61" s="29"/>
      <c r="BE61" s="29"/>
      <c r="BF61" s="29"/>
      <c r="BG61" s="44"/>
      <c r="BH61" s="44"/>
      <c r="BI61" s="44"/>
      <c r="BJ61" s="44"/>
      <c r="BK61" s="44"/>
    </row>
    <row r="62" spans="2:63" s="13" customFormat="1" ht="22.5" customHeight="1">
      <c r="B62" s="11"/>
      <c r="C62" s="24"/>
      <c r="D62" s="15"/>
      <c r="E62" s="15"/>
      <c r="F62" s="15"/>
      <c r="G62" s="15"/>
      <c r="H62" s="15"/>
      <c r="I62" s="15"/>
      <c r="J62" s="15"/>
      <c r="K62" s="22"/>
      <c r="L62" s="15"/>
      <c r="M62" s="15"/>
      <c r="N62" s="15"/>
      <c r="O62" s="15"/>
      <c r="P62" s="15"/>
      <c r="Q62" s="15"/>
      <c r="R62" s="22"/>
      <c r="S62" s="15"/>
      <c r="T62" s="15"/>
      <c r="U62" s="15"/>
      <c r="V62" s="15"/>
      <c r="W62" s="23"/>
      <c r="X62" s="22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43"/>
      <c r="AL62" s="12"/>
      <c r="AM62" s="12"/>
      <c r="AO62" s="132"/>
      <c r="AP62" s="132"/>
      <c r="AQ62" s="132"/>
      <c r="AR62" s="132"/>
      <c r="AS62" s="93">
        <v>9</v>
      </c>
      <c r="AT62" s="151"/>
      <c r="AU62" s="151"/>
      <c r="AV62" s="150"/>
      <c r="AW62" s="149"/>
      <c r="AX62" s="149"/>
      <c r="AY62" s="149"/>
      <c r="AZ62" s="149"/>
      <c r="BA62" s="149"/>
      <c r="BB62" s="29"/>
      <c r="BC62" s="29"/>
      <c r="BD62" s="29"/>
      <c r="BE62" s="29"/>
      <c r="BF62" s="29"/>
      <c r="BG62" s="44"/>
      <c r="BH62" s="44"/>
      <c r="BI62" s="44"/>
      <c r="BJ62" s="44"/>
      <c r="BK62" s="44"/>
    </row>
    <row r="63" spans="2:63" s="13" customFormat="1" ht="22.5" customHeight="1">
      <c r="B63" s="11"/>
      <c r="C63" s="24"/>
      <c r="D63" s="51"/>
      <c r="E63" s="51"/>
      <c r="F63" s="51"/>
      <c r="G63" s="51"/>
      <c r="H63" s="51"/>
      <c r="I63" s="51"/>
      <c r="J63" s="51"/>
      <c r="K63" s="52"/>
      <c r="L63" s="51"/>
      <c r="M63" s="51"/>
      <c r="N63" s="51"/>
      <c r="O63" s="51"/>
      <c r="P63" s="51"/>
      <c r="Q63" s="51"/>
      <c r="R63" s="52"/>
      <c r="S63" s="51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43"/>
      <c r="AL63" s="12"/>
      <c r="AM63" s="12"/>
      <c r="AO63" s="132"/>
      <c r="AP63" s="132"/>
      <c r="AQ63" s="132"/>
      <c r="AR63" s="132"/>
      <c r="AS63" s="93">
        <v>10</v>
      </c>
      <c r="AT63" s="151"/>
      <c r="AU63" s="151"/>
      <c r="AV63" s="150"/>
      <c r="AW63" s="149"/>
      <c r="AX63" s="149"/>
      <c r="AY63" s="149"/>
      <c r="AZ63" s="149"/>
      <c r="BA63" s="149"/>
      <c r="BB63" s="29"/>
      <c r="BC63" s="29"/>
      <c r="BD63" s="29"/>
      <c r="BE63" s="29"/>
      <c r="BF63" s="29"/>
      <c r="BG63" s="44"/>
      <c r="BH63" s="44"/>
      <c r="BI63" s="44"/>
      <c r="BJ63" s="44"/>
      <c r="BK63" s="44"/>
    </row>
    <row r="64" spans="2:63" s="13" customFormat="1" ht="15.75">
      <c r="B64" s="11"/>
      <c r="C64" s="24"/>
      <c r="D64" s="51"/>
      <c r="E64" s="228">
        <v>42370</v>
      </c>
      <c r="F64" s="229"/>
      <c r="G64" s="229"/>
      <c r="H64" s="229"/>
      <c r="I64" s="229"/>
      <c r="J64" s="229"/>
      <c r="K64" s="229"/>
      <c r="L64" s="229"/>
      <c r="M64" s="229"/>
      <c r="N64" s="229"/>
      <c r="O64" s="51"/>
      <c r="P64" s="51"/>
      <c r="Q64" s="51"/>
      <c r="R64" s="52"/>
      <c r="S64" s="51"/>
      <c r="T64" s="15"/>
      <c r="U64" s="15"/>
      <c r="V64" s="15"/>
      <c r="W64" s="53"/>
      <c r="X64" s="54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15"/>
      <c r="AK64" s="43"/>
      <c r="AL64" s="12"/>
      <c r="AM64" s="12"/>
      <c r="AO64" s="132"/>
      <c r="AP64" s="132"/>
      <c r="AQ64" s="132"/>
      <c r="AR64" s="132"/>
      <c r="AS64" s="93">
        <v>11</v>
      </c>
      <c r="AT64" s="151"/>
      <c r="AU64" s="151"/>
      <c r="AV64" s="150"/>
      <c r="AW64" s="149"/>
      <c r="AX64" s="149"/>
      <c r="AY64" s="149"/>
      <c r="AZ64" s="149"/>
      <c r="BA64" s="149"/>
      <c r="BB64" s="29"/>
      <c r="BC64" s="29"/>
      <c r="BD64" s="29"/>
      <c r="BE64" s="29"/>
      <c r="BF64" s="29"/>
      <c r="BG64" s="44"/>
      <c r="BH64" s="44"/>
      <c r="BI64" s="44"/>
      <c r="BJ64" s="44"/>
      <c r="BK64" s="44"/>
    </row>
    <row r="65" spans="2:63" s="13" customFormat="1" ht="22.5" customHeight="1">
      <c r="B65" s="11"/>
      <c r="C65" s="24"/>
      <c r="D65" s="15"/>
      <c r="E65" s="15"/>
      <c r="F65" s="191" t="s">
        <v>10</v>
      </c>
      <c r="G65" s="191"/>
      <c r="H65" s="191"/>
      <c r="I65" s="191"/>
      <c r="J65" s="191"/>
      <c r="K65" s="191"/>
      <c r="L65" s="191"/>
      <c r="M65" s="191"/>
      <c r="N65" s="191"/>
      <c r="O65" s="15"/>
      <c r="P65" s="15"/>
      <c r="Q65" s="15"/>
      <c r="R65" s="22"/>
      <c r="S65" s="15"/>
      <c r="T65" s="15"/>
      <c r="U65" s="15"/>
      <c r="V65" s="192" t="s">
        <v>17</v>
      </c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43"/>
      <c r="AL65" s="12"/>
      <c r="AM65" s="12"/>
      <c r="AO65" s="132"/>
      <c r="AP65" s="132"/>
      <c r="AQ65" s="132"/>
      <c r="AR65" s="132"/>
      <c r="AS65" s="93">
        <v>12</v>
      </c>
      <c r="AT65" s="151"/>
      <c r="AU65" s="151"/>
      <c r="AV65" s="150"/>
      <c r="AW65" s="149"/>
      <c r="AX65" s="149"/>
      <c r="AY65" s="149"/>
      <c r="AZ65" s="149"/>
      <c r="BA65" s="149"/>
      <c r="BB65" s="29"/>
      <c r="BC65" s="29"/>
      <c r="BD65" s="29"/>
      <c r="BE65" s="29"/>
      <c r="BF65" s="29"/>
      <c r="BG65" s="44"/>
      <c r="BH65" s="44"/>
      <c r="BI65" s="44"/>
      <c r="BJ65" s="44"/>
      <c r="BK65" s="44"/>
    </row>
    <row r="66" spans="2:53" s="13" customFormat="1" ht="55.5" customHeight="1" thickBot="1">
      <c r="B66" s="11"/>
      <c r="C66" s="48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3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49"/>
      <c r="AL66" s="35"/>
      <c r="AM66" s="12"/>
      <c r="AO66" s="132"/>
      <c r="AP66" s="132"/>
      <c r="AQ66" s="132"/>
      <c r="AR66" s="132"/>
      <c r="AS66" s="93">
        <v>13</v>
      </c>
      <c r="AT66" s="132"/>
      <c r="AU66" s="132"/>
      <c r="AV66" s="132"/>
      <c r="AW66" s="132"/>
      <c r="AX66" s="132"/>
      <c r="AY66" s="132"/>
      <c r="AZ66" s="132"/>
      <c r="BA66" s="132"/>
    </row>
    <row r="67" spans="2:53" s="75" customFormat="1" ht="18" customHeight="1" thickBot="1">
      <c r="B67" s="69"/>
      <c r="C67" s="70"/>
      <c r="D67" s="71" t="s">
        <v>90</v>
      </c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3"/>
      <c r="X67" s="72"/>
      <c r="Y67" s="72"/>
      <c r="Z67" s="72"/>
      <c r="AA67" s="72"/>
      <c r="AB67" s="72"/>
      <c r="AC67" s="72"/>
      <c r="AD67" s="71" t="s">
        <v>38</v>
      </c>
      <c r="AE67" s="72"/>
      <c r="AF67" s="72"/>
      <c r="AG67" s="72"/>
      <c r="AH67" s="72"/>
      <c r="AI67" s="72"/>
      <c r="AJ67" s="72"/>
      <c r="AK67" s="72"/>
      <c r="AL67" s="72"/>
      <c r="AM67" s="74"/>
      <c r="AO67" s="152"/>
      <c r="AP67" s="152"/>
      <c r="AQ67" s="152"/>
      <c r="AR67" s="152"/>
      <c r="AS67" s="93">
        <v>14</v>
      </c>
      <c r="AT67" s="152"/>
      <c r="AU67" s="152"/>
      <c r="AV67" s="152"/>
      <c r="AW67" s="152"/>
      <c r="AX67" s="152"/>
      <c r="AY67" s="152"/>
      <c r="AZ67" s="152"/>
      <c r="BA67" s="152"/>
    </row>
    <row r="68" spans="3:53" s="13" customFormat="1" ht="15.75"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56"/>
      <c r="X68" s="44"/>
      <c r="Y68" s="44"/>
      <c r="Z68" s="44"/>
      <c r="AA68" s="44"/>
      <c r="AB68" s="57"/>
      <c r="AC68" s="58"/>
      <c r="AD68" s="44"/>
      <c r="AE68" s="57"/>
      <c r="AF68" s="57"/>
      <c r="AG68" s="44"/>
      <c r="AH68" s="57"/>
      <c r="AI68" s="44"/>
      <c r="AJ68" s="57"/>
      <c r="AK68" s="44"/>
      <c r="AL68" s="44"/>
      <c r="AO68" s="132"/>
      <c r="AP68" s="132"/>
      <c r="AQ68" s="132"/>
      <c r="AR68" s="132"/>
      <c r="AS68" s="101" t="s">
        <v>41</v>
      </c>
      <c r="AT68" s="132"/>
      <c r="AU68" s="132"/>
      <c r="AV68" s="132"/>
      <c r="AW68" s="132"/>
      <c r="AX68" s="132"/>
      <c r="AY68" s="132"/>
      <c r="AZ68" s="132"/>
      <c r="BA68" s="132"/>
    </row>
    <row r="69" spans="3:53" s="13" customFormat="1" ht="15" customHeight="1">
      <c r="C69" s="44"/>
      <c r="D69" s="44"/>
      <c r="E69" s="44"/>
      <c r="F69" s="44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44"/>
      <c r="T69" s="59"/>
      <c r="U69" s="59"/>
      <c r="V69" s="59"/>
      <c r="W69" s="60"/>
      <c r="X69" s="44"/>
      <c r="Y69" s="44"/>
      <c r="Z69" s="44"/>
      <c r="AA69" s="44"/>
      <c r="AB69" s="44"/>
      <c r="AC69" s="58"/>
      <c r="AD69" s="44"/>
      <c r="AE69" s="57"/>
      <c r="AF69" s="29"/>
      <c r="AG69" s="44"/>
      <c r="AH69" s="44"/>
      <c r="AI69" s="44"/>
      <c r="AJ69" s="44"/>
      <c r="AK69" s="44"/>
      <c r="AL69" s="44"/>
      <c r="AM69" s="61"/>
      <c r="AO69" s="132"/>
      <c r="AP69" s="132"/>
      <c r="AQ69" s="132"/>
      <c r="AR69" s="132"/>
      <c r="AS69" s="101" t="s">
        <v>42</v>
      </c>
      <c r="AT69" s="132"/>
      <c r="AU69" s="132"/>
      <c r="AV69" s="132"/>
      <c r="AW69" s="132"/>
      <c r="AX69" s="132"/>
      <c r="AY69" s="132"/>
      <c r="AZ69" s="132"/>
      <c r="BA69" s="132"/>
    </row>
    <row r="70" spans="23:53" s="13" customFormat="1" ht="15.75">
      <c r="W70" s="62"/>
      <c r="AL70" s="44"/>
      <c r="AO70" s="132"/>
      <c r="AP70" s="132"/>
      <c r="AQ70" s="132"/>
      <c r="AR70" s="132"/>
      <c r="AS70" s="101" t="s">
        <v>43</v>
      </c>
      <c r="AT70" s="132"/>
      <c r="AU70" s="132"/>
      <c r="AV70" s="132"/>
      <c r="AW70" s="132"/>
      <c r="AX70" s="132"/>
      <c r="AY70" s="132"/>
      <c r="AZ70" s="132"/>
      <c r="BA70" s="132"/>
    </row>
    <row r="71" spans="23:53" s="13" customFormat="1" ht="15.75">
      <c r="W71" s="62"/>
      <c r="AL71" s="44"/>
      <c r="AO71" s="132"/>
      <c r="AP71" s="132"/>
      <c r="AQ71" s="132"/>
      <c r="AR71" s="132"/>
      <c r="AS71" s="101" t="s">
        <v>44</v>
      </c>
      <c r="AT71" s="132"/>
      <c r="AU71" s="132"/>
      <c r="AV71" s="132"/>
      <c r="AW71" s="132"/>
      <c r="AX71" s="132"/>
      <c r="AY71" s="132"/>
      <c r="AZ71" s="132"/>
      <c r="BA71" s="132"/>
    </row>
    <row r="72" spans="23:53" s="13" customFormat="1" ht="15.75">
      <c r="W72" s="62"/>
      <c r="AL72" s="44"/>
      <c r="AO72" s="132"/>
      <c r="AP72" s="132"/>
      <c r="AQ72" s="132"/>
      <c r="AR72" s="132"/>
      <c r="AS72" s="101" t="s">
        <v>45</v>
      </c>
      <c r="AT72" s="132"/>
      <c r="AU72" s="132"/>
      <c r="AV72" s="132"/>
      <c r="AW72" s="132"/>
      <c r="AX72" s="132"/>
      <c r="AY72" s="132"/>
      <c r="AZ72" s="132"/>
      <c r="BA72" s="132"/>
    </row>
    <row r="73" spans="23:53" s="13" customFormat="1" ht="15.75">
      <c r="W73" s="62"/>
      <c r="AL73" s="44"/>
      <c r="AO73" s="132"/>
      <c r="AP73" s="132"/>
      <c r="AQ73" s="132"/>
      <c r="AR73" s="132"/>
      <c r="AS73" s="101" t="s">
        <v>49</v>
      </c>
      <c r="AT73" s="132"/>
      <c r="AU73" s="132"/>
      <c r="AV73" s="132"/>
      <c r="AW73" s="132"/>
      <c r="AX73" s="132"/>
      <c r="AY73" s="132"/>
      <c r="AZ73" s="132"/>
      <c r="BA73" s="132"/>
    </row>
    <row r="74" spans="23:53" s="13" customFormat="1" ht="15.75">
      <c r="W74" s="62"/>
      <c r="AL74" s="44"/>
      <c r="AO74" s="132"/>
      <c r="AP74" s="132"/>
      <c r="AQ74" s="132"/>
      <c r="AR74" s="132"/>
      <c r="AS74" s="101" t="s">
        <v>46</v>
      </c>
      <c r="AT74" s="132"/>
      <c r="AU74" s="132"/>
      <c r="AV74" s="132"/>
      <c r="AW74" s="132"/>
      <c r="AX74" s="132"/>
      <c r="AY74" s="132"/>
      <c r="AZ74" s="132"/>
      <c r="BA74" s="132"/>
    </row>
    <row r="75" spans="23:53" s="13" customFormat="1" ht="15.75">
      <c r="W75" s="62"/>
      <c r="AL75" s="44"/>
      <c r="AO75" s="132"/>
      <c r="AP75" s="132"/>
      <c r="AQ75" s="132"/>
      <c r="AR75" s="132"/>
      <c r="AS75" s="101" t="s">
        <v>51</v>
      </c>
      <c r="AT75" s="132"/>
      <c r="AU75" s="132"/>
      <c r="AV75" s="132"/>
      <c r="AW75" s="132"/>
      <c r="AX75" s="132"/>
      <c r="AY75" s="132"/>
      <c r="AZ75" s="132"/>
      <c r="BA75" s="132"/>
    </row>
    <row r="76" spans="23:53" s="13" customFormat="1" ht="15.75">
      <c r="W76" s="62"/>
      <c r="AL76" s="44"/>
      <c r="AO76" s="132"/>
      <c r="AP76" s="132"/>
      <c r="AQ76" s="132"/>
      <c r="AR76" s="132"/>
      <c r="AS76" s="101" t="s">
        <v>48</v>
      </c>
      <c r="AT76" s="132"/>
      <c r="AU76" s="132"/>
      <c r="AV76" s="132"/>
      <c r="AW76" s="132"/>
      <c r="AX76" s="132"/>
      <c r="AY76" s="132"/>
      <c r="AZ76" s="132"/>
      <c r="BA76" s="132"/>
    </row>
    <row r="77" spans="23:53" s="13" customFormat="1" ht="15.75">
      <c r="W77" s="62"/>
      <c r="AL77" s="44"/>
      <c r="AO77" s="132"/>
      <c r="AP77" s="132"/>
      <c r="AQ77" s="132"/>
      <c r="AR77" s="132"/>
      <c r="AS77" s="101" t="s">
        <v>56</v>
      </c>
      <c r="AT77" s="132"/>
      <c r="AU77" s="132"/>
      <c r="AV77" s="132"/>
      <c r="AW77" s="132"/>
      <c r="AX77" s="132"/>
      <c r="AY77" s="132"/>
      <c r="AZ77" s="132"/>
      <c r="BA77" s="132"/>
    </row>
    <row r="78" spans="23:53" s="13" customFormat="1" ht="15.75">
      <c r="W78" s="62"/>
      <c r="AL78" s="44"/>
      <c r="AO78" s="132"/>
      <c r="AP78" s="132"/>
      <c r="AQ78" s="132"/>
      <c r="AR78" s="132"/>
      <c r="AS78" s="101" t="s">
        <v>50</v>
      </c>
      <c r="AT78" s="132"/>
      <c r="AU78" s="132"/>
      <c r="AV78" s="132"/>
      <c r="AW78" s="132"/>
      <c r="AX78" s="132"/>
      <c r="AY78" s="132"/>
      <c r="AZ78" s="132"/>
      <c r="BA78" s="132"/>
    </row>
    <row r="79" spans="23:53" s="13" customFormat="1" ht="15.75">
      <c r="W79" s="62"/>
      <c r="AL79" s="44"/>
      <c r="AO79" s="132"/>
      <c r="AP79" s="132"/>
      <c r="AQ79" s="132"/>
      <c r="AR79" s="132"/>
      <c r="AS79" s="101" t="s">
        <v>62</v>
      </c>
      <c r="AT79" s="132"/>
      <c r="AU79" s="132"/>
      <c r="AV79" s="132"/>
      <c r="AW79" s="132"/>
      <c r="AX79" s="132"/>
      <c r="AY79" s="132"/>
      <c r="AZ79" s="132"/>
      <c r="BA79" s="132"/>
    </row>
    <row r="80" spans="23:53" s="13" customFormat="1" ht="15.75">
      <c r="W80" s="62"/>
      <c r="AL80" s="44"/>
      <c r="AO80" s="132"/>
      <c r="AP80" s="132"/>
      <c r="AQ80" s="132"/>
      <c r="AR80" s="132"/>
      <c r="AS80" s="101" t="s">
        <v>99</v>
      </c>
      <c r="AT80" s="132"/>
      <c r="AU80" s="132"/>
      <c r="AV80" s="132"/>
      <c r="AW80" s="132"/>
      <c r="AX80" s="132"/>
      <c r="AY80" s="132"/>
      <c r="AZ80" s="132"/>
      <c r="BA80" s="132"/>
    </row>
    <row r="81" spans="23:53" s="13" customFormat="1" ht="15.75">
      <c r="W81" s="62"/>
      <c r="AL81" s="44"/>
      <c r="AO81" s="132"/>
      <c r="AP81" s="132"/>
      <c r="AQ81" s="132"/>
      <c r="AR81" s="132"/>
      <c r="AS81" s="101" t="s">
        <v>101</v>
      </c>
      <c r="AT81" s="132"/>
      <c r="AU81" s="132"/>
      <c r="AV81" s="132"/>
      <c r="AW81" s="132"/>
      <c r="AX81" s="132"/>
      <c r="AY81" s="132"/>
      <c r="AZ81" s="132"/>
      <c r="BA81" s="132"/>
    </row>
    <row r="82" spans="23:53" s="13" customFormat="1" ht="15.75">
      <c r="W82" s="62"/>
      <c r="AL82" s="44"/>
      <c r="AO82" s="132"/>
      <c r="AP82" s="132"/>
      <c r="AQ82" s="132"/>
      <c r="AR82" s="132"/>
      <c r="AS82" s="101" t="s">
        <v>100</v>
      </c>
      <c r="AT82" s="132"/>
      <c r="AU82" s="132"/>
      <c r="AV82" s="132"/>
      <c r="AW82" s="132"/>
      <c r="AX82" s="132"/>
      <c r="AY82" s="132"/>
      <c r="AZ82" s="132"/>
      <c r="BA82" s="132"/>
    </row>
    <row r="83" spans="23:53" s="13" customFormat="1" ht="15.75">
      <c r="W83" s="62"/>
      <c r="AL83" s="44"/>
      <c r="AO83" s="132"/>
      <c r="AP83" s="132"/>
      <c r="AQ83" s="132"/>
      <c r="AR83" s="132"/>
      <c r="AS83" s="101" t="s">
        <v>102</v>
      </c>
      <c r="AT83" s="132"/>
      <c r="AU83" s="132"/>
      <c r="AV83" s="132"/>
      <c r="AW83" s="132"/>
      <c r="AX83" s="132"/>
      <c r="AY83" s="132"/>
      <c r="AZ83" s="132"/>
      <c r="BA83" s="132"/>
    </row>
    <row r="84" spans="23:53" s="13" customFormat="1" ht="15.75">
      <c r="W84" s="62"/>
      <c r="AL84" s="44"/>
      <c r="AO84" s="132"/>
      <c r="AP84" s="132"/>
      <c r="AQ84" s="132"/>
      <c r="AR84" s="132"/>
      <c r="AS84" s="101" t="s">
        <v>106</v>
      </c>
      <c r="AT84" s="132"/>
      <c r="AU84" s="132"/>
      <c r="AV84" s="132"/>
      <c r="AW84" s="132"/>
      <c r="AX84" s="132"/>
      <c r="AY84" s="132"/>
      <c r="AZ84" s="132"/>
      <c r="BA84" s="132"/>
    </row>
    <row r="85" spans="23:53" s="13" customFormat="1" ht="15.75">
      <c r="W85" s="62"/>
      <c r="AL85" s="44"/>
      <c r="AO85" s="132"/>
      <c r="AP85" s="132"/>
      <c r="AQ85" s="132"/>
      <c r="AR85" s="132"/>
      <c r="AS85" s="101" t="s">
        <v>103</v>
      </c>
      <c r="AT85" s="132"/>
      <c r="AU85" s="132"/>
      <c r="AV85" s="132"/>
      <c r="AW85" s="132"/>
      <c r="AX85" s="132"/>
      <c r="AY85" s="132"/>
      <c r="AZ85" s="132"/>
      <c r="BA85" s="132"/>
    </row>
    <row r="86" spans="23:53" s="13" customFormat="1" ht="15.75">
      <c r="W86" s="62"/>
      <c r="AL86" s="44"/>
      <c r="AO86" s="132"/>
      <c r="AP86" s="132"/>
      <c r="AQ86" s="132"/>
      <c r="AR86" s="132"/>
      <c r="AS86" s="101" t="s">
        <v>105</v>
      </c>
      <c r="AT86" s="132"/>
      <c r="AU86" s="132"/>
      <c r="AV86" s="132"/>
      <c r="AW86" s="132"/>
      <c r="AX86" s="132"/>
      <c r="AY86" s="132"/>
      <c r="AZ86" s="132"/>
      <c r="BA86" s="132"/>
    </row>
    <row r="87" spans="23:53" s="13" customFormat="1" ht="15.75">
      <c r="W87" s="62"/>
      <c r="AL87" s="44"/>
      <c r="AO87" s="132"/>
      <c r="AP87" s="132"/>
      <c r="AQ87" s="132"/>
      <c r="AR87" s="132"/>
      <c r="AS87" s="101" t="s">
        <v>104</v>
      </c>
      <c r="AT87" s="132"/>
      <c r="AU87" s="132"/>
      <c r="AV87" s="132"/>
      <c r="AW87" s="132"/>
      <c r="AX87" s="132"/>
      <c r="AY87" s="132"/>
      <c r="AZ87" s="132"/>
      <c r="BA87" s="132"/>
    </row>
    <row r="88" spans="23:53" s="13" customFormat="1" ht="15.75">
      <c r="W88" s="62"/>
      <c r="AL88" s="44"/>
      <c r="AO88" s="132"/>
      <c r="AP88" s="132"/>
      <c r="AQ88" s="132"/>
      <c r="AR88" s="132"/>
      <c r="AS88" s="101" t="s">
        <v>55</v>
      </c>
      <c r="AT88" s="132"/>
      <c r="AU88" s="132"/>
      <c r="AV88" s="132"/>
      <c r="AW88" s="132"/>
      <c r="AX88" s="132"/>
      <c r="AY88" s="132"/>
      <c r="AZ88" s="132"/>
      <c r="BA88" s="132"/>
    </row>
    <row r="89" spans="23:53" s="13" customFormat="1" ht="15.75">
      <c r="W89" s="62"/>
      <c r="AL89" s="44"/>
      <c r="AO89" s="132"/>
      <c r="AP89" s="132"/>
      <c r="AQ89" s="132"/>
      <c r="AR89" s="132"/>
      <c r="AS89" s="101" t="s">
        <v>58</v>
      </c>
      <c r="AT89" s="132"/>
      <c r="AU89" s="132"/>
      <c r="AV89" s="132"/>
      <c r="AW89" s="132"/>
      <c r="AX89" s="132"/>
      <c r="AY89" s="132"/>
      <c r="AZ89" s="132"/>
      <c r="BA89" s="132"/>
    </row>
    <row r="90" spans="23:53" s="13" customFormat="1" ht="15.75">
      <c r="W90" s="62"/>
      <c r="AL90" s="44"/>
      <c r="AO90" s="132"/>
      <c r="AP90" s="132"/>
      <c r="AQ90" s="132"/>
      <c r="AR90" s="132"/>
      <c r="AS90" s="101" t="s">
        <v>61</v>
      </c>
      <c r="AT90" s="132"/>
      <c r="AU90" s="132"/>
      <c r="AV90" s="132"/>
      <c r="AW90" s="132"/>
      <c r="AX90" s="132"/>
      <c r="AY90" s="132"/>
      <c r="AZ90" s="132"/>
      <c r="BA90" s="132"/>
    </row>
    <row r="91" spans="23:53" s="13" customFormat="1" ht="15.75">
      <c r="W91" s="62"/>
      <c r="AL91" s="44"/>
      <c r="AO91" s="132"/>
      <c r="AP91" s="132"/>
      <c r="AQ91" s="132"/>
      <c r="AR91" s="132"/>
      <c r="AS91" s="101" t="s">
        <v>64</v>
      </c>
      <c r="AT91" s="132"/>
      <c r="AU91" s="132"/>
      <c r="AV91" s="132"/>
      <c r="AW91" s="132"/>
      <c r="AX91" s="132"/>
      <c r="AY91" s="132"/>
      <c r="AZ91" s="132"/>
      <c r="BA91" s="132"/>
    </row>
    <row r="92" spans="23:53" s="13" customFormat="1" ht="15.75">
      <c r="W92" s="62"/>
      <c r="AL92" s="44"/>
      <c r="AO92" s="132"/>
      <c r="AP92" s="132"/>
      <c r="AQ92" s="132"/>
      <c r="AR92" s="132"/>
      <c r="AS92" s="101" t="s">
        <v>67</v>
      </c>
      <c r="AT92" s="132"/>
      <c r="AU92" s="132"/>
      <c r="AV92" s="132"/>
      <c r="AW92" s="132"/>
      <c r="AX92" s="132"/>
      <c r="AY92" s="132"/>
      <c r="AZ92" s="132"/>
      <c r="BA92" s="132"/>
    </row>
    <row r="93" spans="23:53" s="13" customFormat="1" ht="15.75">
      <c r="W93" s="62"/>
      <c r="AL93" s="44"/>
      <c r="AO93" s="132"/>
      <c r="AP93" s="132"/>
      <c r="AQ93" s="132"/>
      <c r="AR93" s="132"/>
      <c r="AS93" s="101" t="s">
        <v>70</v>
      </c>
      <c r="AT93" s="132"/>
      <c r="AU93" s="132"/>
      <c r="AV93" s="132"/>
      <c r="AW93" s="132"/>
      <c r="AX93" s="132"/>
      <c r="AY93" s="132"/>
      <c r="AZ93" s="132"/>
      <c r="BA93" s="132"/>
    </row>
    <row r="94" spans="23:53" s="13" customFormat="1" ht="15.75">
      <c r="W94" s="62"/>
      <c r="AL94" s="44"/>
      <c r="AO94" s="132"/>
      <c r="AP94" s="132"/>
      <c r="AQ94" s="132"/>
      <c r="AR94" s="132"/>
      <c r="AS94" s="101" t="s">
        <v>69</v>
      </c>
      <c r="AT94" s="132"/>
      <c r="AU94" s="132"/>
      <c r="AV94" s="132"/>
      <c r="AW94" s="132"/>
      <c r="AX94" s="132"/>
      <c r="AY94" s="132"/>
      <c r="AZ94" s="132"/>
      <c r="BA94" s="132"/>
    </row>
    <row r="95" spans="23:53" s="13" customFormat="1" ht="15.75">
      <c r="W95" s="62"/>
      <c r="AL95" s="44"/>
      <c r="AO95" s="132"/>
      <c r="AP95" s="132"/>
      <c r="AQ95" s="132"/>
      <c r="AR95" s="132"/>
      <c r="AS95" s="101" t="s">
        <v>73</v>
      </c>
      <c r="AT95" s="132"/>
      <c r="AU95" s="132"/>
      <c r="AV95" s="132"/>
      <c r="AW95" s="132"/>
      <c r="AX95" s="132"/>
      <c r="AY95" s="132"/>
      <c r="AZ95" s="132"/>
      <c r="BA95" s="132"/>
    </row>
    <row r="96" spans="23:53" s="13" customFormat="1" ht="15.75">
      <c r="W96" s="62"/>
      <c r="AL96" s="44"/>
      <c r="AO96" s="132"/>
      <c r="AP96" s="132"/>
      <c r="AQ96" s="132"/>
      <c r="AR96" s="132"/>
      <c r="AS96" s="101" t="s">
        <v>1</v>
      </c>
      <c r="AT96" s="132"/>
      <c r="AU96" s="132"/>
      <c r="AV96" s="132"/>
      <c r="AW96" s="132"/>
      <c r="AX96" s="132"/>
      <c r="AY96" s="132"/>
      <c r="AZ96" s="132"/>
      <c r="BA96" s="132"/>
    </row>
    <row r="97" spans="23:53" s="13" customFormat="1" ht="15.75">
      <c r="W97" s="62"/>
      <c r="AL97" s="44"/>
      <c r="AO97" s="132"/>
      <c r="AP97" s="132"/>
      <c r="AQ97" s="132"/>
      <c r="AR97" s="132"/>
      <c r="AS97" s="101" t="s">
        <v>52</v>
      </c>
      <c r="AT97" s="132"/>
      <c r="AU97" s="132"/>
      <c r="AV97" s="132"/>
      <c r="AW97" s="132"/>
      <c r="AX97" s="132"/>
      <c r="AY97" s="132"/>
      <c r="AZ97" s="132"/>
      <c r="BA97" s="132"/>
    </row>
    <row r="98" spans="23:53" s="13" customFormat="1" ht="15.75">
      <c r="W98" s="62"/>
      <c r="AL98" s="44"/>
      <c r="AO98" s="132"/>
      <c r="AP98" s="132"/>
      <c r="AQ98" s="132"/>
      <c r="AR98" s="132"/>
      <c r="AS98" s="101" t="s">
        <v>63</v>
      </c>
      <c r="AT98" s="132"/>
      <c r="AU98" s="132"/>
      <c r="AV98" s="132"/>
      <c r="AW98" s="132"/>
      <c r="AX98" s="132"/>
      <c r="AY98" s="132"/>
      <c r="AZ98" s="132"/>
      <c r="BA98" s="132"/>
    </row>
    <row r="99" spans="23:53" s="13" customFormat="1" ht="15.75">
      <c r="W99" s="62"/>
      <c r="AL99" s="44"/>
      <c r="AO99" s="132"/>
      <c r="AP99" s="132"/>
      <c r="AQ99" s="132"/>
      <c r="AR99" s="132"/>
      <c r="AS99" s="101" t="s">
        <v>65</v>
      </c>
      <c r="AT99" s="132"/>
      <c r="AU99" s="132"/>
      <c r="AV99" s="132"/>
      <c r="AW99" s="132"/>
      <c r="AX99" s="132"/>
      <c r="AY99" s="132"/>
      <c r="AZ99" s="132"/>
      <c r="BA99" s="132"/>
    </row>
    <row r="100" spans="23:53" s="13" customFormat="1" ht="15.75">
      <c r="W100" s="62"/>
      <c r="AL100" s="44"/>
      <c r="AO100" s="132"/>
      <c r="AP100" s="132"/>
      <c r="AQ100" s="132"/>
      <c r="AR100" s="132"/>
      <c r="AS100" s="101" t="s">
        <v>68</v>
      </c>
      <c r="AT100" s="132"/>
      <c r="AU100" s="132"/>
      <c r="AV100" s="132"/>
      <c r="AW100" s="132"/>
      <c r="AX100" s="132"/>
      <c r="AY100" s="132"/>
      <c r="AZ100" s="132"/>
      <c r="BA100" s="132"/>
    </row>
    <row r="101" spans="23:53" s="13" customFormat="1" ht="15.75">
      <c r="W101" s="62"/>
      <c r="AL101" s="44"/>
      <c r="AO101" s="132"/>
      <c r="AP101" s="132"/>
      <c r="AQ101" s="132"/>
      <c r="AR101" s="132"/>
      <c r="AS101" s="101" t="s">
        <v>79</v>
      </c>
      <c r="AT101" s="132"/>
      <c r="AU101" s="132"/>
      <c r="AV101" s="132"/>
      <c r="AW101" s="132"/>
      <c r="AX101" s="132"/>
      <c r="AY101" s="132"/>
      <c r="AZ101" s="132"/>
      <c r="BA101" s="132"/>
    </row>
    <row r="102" spans="23:53" s="13" customFormat="1" ht="16.5" thickBot="1">
      <c r="W102" s="62"/>
      <c r="AL102" s="44"/>
      <c r="AO102" s="132"/>
      <c r="AP102" s="132"/>
      <c r="AQ102" s="132"/>
      <c r="AR102" s="132"/>
      <c r="AS102" s="95" t="s">
        <v>80</v>
      </c>
      <c r="AT102" s="132"/>
      <c r="AU102" s="132"/>
      <c r="AV102" s="132"/>
      <c r="AW102" s="132"/>
      <c r="AX102" s="132"/>
      <c r="AY102" s="132"/>
      <c r="AZ102" s="132"/>
      <c r="BA102" s="132"/>
    </row>
    <row r="103" spans="23:53" s="13" customFormat="1" ht="15.75">
      <c r="W103" s="62"/>
      <c r="AL103" s="44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2"/>
      <c r="BA103" s="132"/>
    </row>
    <row r="104" spans="23:53" s="13" customFormat="1" ht="15.75">
      <c r="W104" s="62"/>
      <c r="AL104" s="44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2"/>
      <c r="AZ104" s="132"/>
      <c r="BA104" s="132"/>
    </row>
    <row r="105" spans="23:53" s="13" customFormat="1" ht="15.75">
      <c r="W105" s="62"/>
      <c r="AL105" s="44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2"/>
      <c r="AZ105" s="132"/>
      <c r="BA105" s="132"/>
    </row>
    <row r="106" spans="23:53" s="13" customFormat="1" ht="15.75">
      <c r="W106" s="62"/>
      <c r="AL106" s="44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2"/>
      <c r="AZ106" s="132"/>
      <c r="BA106" s="132"/>
    </row>
    <row r="107" spans="23:53" s="13" customFormat="1" ht="15.75">
      <c r="W107" s="62"/>
      <c r="AL107" s="44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2"/>
      <c r="AZ107" s="132"/>
      <c r="BA107" s="132"/>
    </row>
    <row r="108" spans="23:53" s="13" customFormat="1" ht="15.75">
      <c r="W108" s="62"/>
      <c r="AL108" s="44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2"/>
      <c r="AZ108" s="132"/>
      <c r="BA108" s="132"/>
    </row>
    <row r="109" spans="23:53" s="13" customFormat="1" ht="15.75">
      <c r="W109" s="62"/>
      <c r="AL109" s="44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2"/>
      <c r="AZ109" s="132"/>
      <c r="BA109" s="132"/>
    </row>
    <row r="110" spans="23:53" s="13" customFormat="1" ht="15.75">
      <c r="W110" s="62"/>
      <c r="AL110" s="44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2"/>
      <c r="AZ110" s="132"/>
      <c r="BA110" s="132"/>
    </row>
    <row r="111" spans="23:53" s="13" customFormat="1" ht="15.75">
      <c r="W111" s="62"/>
      <c r="AL111" s="44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2"/>
      <c r="AZ111" s="132"/>
      <c r="BA111" s="132"/>
    </row>
    <row r="112" spans="23:53" s="13" customFormat="1" ht="15.75">
      <c r="W112" s="62"/>
      <c r="AL112" s="44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2"/>
      <c r="AZ112" s="132"/>
      <c r="BA112" s="132"/>
    </row>
    <row r="113" spans="23:53" s="13" customFormat="1" ht="15.75">
      <c r="W113" s="62"/>
      <c r="AL113" s="44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2"/>
      <c r="AZ113" s="132"/>
      <c r="BA113" s="132"/>
    </row>
    <row r="114" spans="23:53" s="13" customFormat="1" ht="15.75">
      <c r="W114" s="62"/>
      <c r="AL114" s="44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2"/>
      <c r="AZ114" s="132"/>
      <c r="BA114" s="132"/>
    </row>
    <row r="115" spans="23:53" s="13" customFormat="1" ht="15.75">
      <c r="W115" s="62"/>
      <c r="AL115" s="44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2"/>
      <c r="AZ115" s="132"/>
      <c r="BA115" s="132"/>
    </row>
    <row r="116" spans="23:53" s="13" customFormat="1" ht="15.75">
      <c r="W116" s="62"/>
      <c r="AL116" s="44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2"/>
      <c r="AZ116" s="132"/>
      <c r="BA116" s="132"/>
    </row>
    <row r="117" spans="23:53" s="13" customFormat="1" ht="15.75">
      <c r="W117" s="62"/>
      <c r="AL117" s="44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2"/>
      <c r="AZ117" s="132"/>
      <c r="BA117" s="132"/>
    </row>
    <row r="118" spans="23:53" s="13" customFormat="1" ht="15.75">
      <c r="W118" s="62"/>
      <c r="AL118" s="44"/>
      <c r="AO118" s="132"/>
      <c r="AP118" s="132"/>
      <c r="AQ118" s="132"/>
      <c r="AR118" s="132"/>
      <c r="AS118" s="132"/>
      <c r="AT118" s="132"/>
      <c r="AU118" s="132"/>
      <c r="AV118" s="132"/>
      <c r="AW118" s="132"/>
      <c r="AX118" s="132"/>
      <c r="AY118" s="132"/>
      <c r="AZ118" s="132"/>
      <c r="BA118" s="132"/>
    </row>
    <row r="119" spans="23:53" s="13" customFormat="1" ht="15.75">
      <c r="W119" s="62"/>
      <c r="AL119" s="44"/>
      <c r="AO119" s="132"/>
      <c r="AP119" s="132"/>
      <c r="AQ119" s="132"/>
      <c r="AR119" s="132"/>
      <c r="AS119" s="132"/>
      <c r="AT119" s="132"/>
      <c r="AU119" s="132"/>
      <c r="AV119" s="132"/>
      <c r="AW119" s="132"/>
      <c r="AX119" s="132"/>
      <c r="AY119" s="132"/>
      <c r="AZ119" s="132"/>
      <c r="BA119" s="132"/>
    </row>
    <row r="120" spans="23:53" s="13" customFormat="1" ht="15.75">
      <c r="W120" s="62"/>
      <c r="AL120" s="44"/>
      <c r="AO120" s="132"/>
      <c r="AP120" s="132"/>
      <c r="AQ120" s="132"/>
      <c r="AR120" s="132"/>
      <c r="AS120" s="132"/>
      <c r="AT120" s="132"/>
      <c r="AU120" s="132"/>
      <c r="AV120" s="132"/>
      <c r="AW120" s="132"/>
      <c r="AX120" s="132"/>
      <c r="AY120" s="132"/>
      <c r="AZ120" s="132"/>
      <c r="BA120" s="132"/>
    </row>
    <row r="121" spans="23:53" s="13" customFormat="1" ht="15.75">
      <c r="W121" s="62"/>
      <c r="AL121" s="44"/>
      <c r="AO121" s="132"/>
      <c r="AP121" s="132"/>
      <c r="AQ121" s="132"/>
      <c r="AR121" s="132"/>
      <c r="AS121" s="132"/>
      <c r="AT121" s="132"/>
      <c r="AU121" s="132"/>
      <c r="AV121" s="132"/>
      <c r="AW121" s="132"/>
      <c r="AX121" s="132"/>
      <c r="AY121" s="132"/>
      <c r="AZ121" s="132"/>
      <c r="BA121" s="132"/>
    </row>
    <row r="122" spans="23:53" s="13" customFormat="1" ht="15.75">
      <c r="W122" s="62"/>
      <c r="AL122" s="44"/>
      <c r="AO122" s="132"/>
      <c r="AP122" s="132"/>
      <c r="AQ122" s="132"/>
      <c r="AR122" s="132"/>
      <c r="AS122" s="132"/>
      <c r="AT122" s="132"/>
      <c r="AU122" s="132"/>
      <c r="AV122" s="132"/>
      <c r="AW122" s="132"/>
      <c r="AX122" s="132"/>
      <c r="AY122" s="132"/>
      <c r="AZ122" s="132"/>
      <c r="BA122" s="132"/>
    </row>
    <row r="123" spans="23:53" s="13" customFormat="1" ht="15.75">
      <c r="W123" s="62"/>
      <c r="AL123" s="44"/>
      <c r="AO123" s="132"/>
      <c r="AP123" s="132"/>
      <c r="AQ123" s="132"/>
      <c r="AR123" s="132"/>
      <c r="AS123" s="132"/>
      <c r="AT123" s="132"/>
      <c r="AU123" s="132"/>
      <c r="AV123" s="132"/>
      <c r="AW123" s="132"/>
      <c r="AX123" s="132"/>
      <c r="AY123" s="132"/>
      <c r="AZ123" s="132"/>
      <c r="BA123" s="132"/>
    </row>
    <row r="124" spans="23:53" s="13" customFormat="1" ht="15.75">
      <c r="W124" s="62"/>
      <c r="AL124" s="44"/>
      <c r="AO124" s="132"/>
      <c r="AP124" s="132"/>
      <c r="AQ124" s="132"/>
      <c r="AR124" s="132"/>
      <c r="AS124" s="132"/>
      <c r="AT124" s="132"/>
      <c r="AU124" s="132"/>
      <c r="AV124" s="132"/>
      <c r="AW124" s="132"/>
      <c r="AX124" s="132"/>
      <c r="AY124" s="132"/>
      <c r="AZ124" s="132"/>
      <c r="BA124" s="132"/>
    </row>
    <row r="125" spans="23:53" s="13" customFormat="1" ht="15.75">
      <c r="W125" s="62"/>
      <c r="AL125" s="44"/>
      <c r="AO125" s="132"/>
      <c r="AP125" s="132"/>
      <c r="AQ125" s="132"/>
      <c r="AR125" s="132"/>
      <c r="AS125" s="132"/>
      <c r="AT125" s="132"/>
      <c r="AU125" s="132"/>
      <c r="AV125" s="132"/>
      <c r="AW125" s="132"/>
      <c r="AX125" s="132"/>
      <c r="AY125" s="132"/>
      <c r="AZ125" s="132"/>
      <c r="BA125" s="132"/>
    </row>
    <row r="126" spans="23:53" s="13" customFormat="1" ht="15.75">
      <c r="W126" s="62"/>
      <c r="AL126" s="44"/>
      <c r="AO126" s="132"/>
      <c r="AP126" s="132"/>
      <c r="AQ126" s="132"/>
      <c r="AR126" s="132"/>
      <c r="AS126" s="132"/>
      <c r="AT126" s="132"/>
      <c r="AU126" s="132"/>
      <c r="AV126" s="132"/>
      <c r="AW126" s="132"/>
      <c r="AX126" s="132"/>
      <c r="AY126" s="132"/>
      <c r="AZ126" s="132"/>
      <c r="BA126" s="132"/>
    </row>
    <row r="127" spans="23:53" s="13" customFormat="1" ht="15.75">
      <c r="W127" s="62"/>
      <c r="AL127" s="44"/>
      <c r="AO127" s="132"/>
      <c r="AP127" s="132"/>
      <c r="AQ127" s="132"/>
      <c r="AR127" s="132"/>
      <c r="AS127" s="132"/>
      <c r="AT127" s="132"/>
      <c r="AU127" s="132"/>
      <c r="AV127" s="132"/>
      <c r="AW127" s="132"/>
      <c r="AX127" s="132"/>
      <c r="AY127" s="132"/>
      <c r="AZ127" s="132"/>
      <c r="BA127" s="132"/>
    </row>
    <row r="128" spans="23:53" s="13" customFormat="1" ht="15.75">
      <c r="W128" s="62"/>
      <c r="AL128" s="44"/>
      <c r="AO128" s="132"/>
      <c r="AP128" s="132"/>
      <c r="AQ128" s="132"/>
      <c r="AR128" s="132"/>
      <c r="AS128" s="132"/>
      <c r="AT128" s="132"/>
      <c r="AU128" s="132"/>
      <c r="AV128" s="132"/>
      <c r="AW128" s="132"/>
      <c r="AX128" s="132"/>
      <c r="AY128" s="132"/>
      <c r="AZ128" s="132"/>
      <c r="BA128" s="132"/>
    </row>
    <row r="129" spans="23:53" s="13" customFormat="1" ht="15.75">
      <c r="W129" s="62"/>
      <c r="AL129" s="44"/>
      <c r="AO129" s="132"/>
      <c r="AP129" s="132"/>
      <c r="AQ129" s="132"/>
      <c r="AR129" s="132"/>
      <c r="AS129" s="132"/>
      <c r="AT129" s="132"/>
      <c r="AU129" s="132"/>
      <c r="AV129" s="132"/>
      <c r="AW129" s="132"/>
      <c r="AX129" s="132"/>
      <c r="AY129" s="132"/>
      <c r="AZ129" s="132"/>
      <c r="BA129" s="132"/>
    </row>
    <row r="130" spans="23:53" s="13" customFormat="1" ht="15.75">
      <c r="W130" s="62"/>
      <c r="AL130" s="44"/>
      <c r="AO130" s="132"/>
      <c r="AP130" s="132"/>
      <c r="AQ130" s="132"/>
      <c r="AR130" s="132"/>
      <c r="AS130" s="132"/>
      <c r="AT130" s="132"/>
      <c r="AU130" s="132"/>
      <c r="AV130" s="132"/>
      <c r="AW130" s="132"/>
      <c r="AX130" s="132"/>
      <c r="AY130" s="132"/>
      <c r="AZ130" s="132"/>
      <c r="BA130" s="132"/>
    </row>
    <row r="131" spans="23:53" s="13" customFormat="1" ht="15.75">
      <c r="W131" s="62"/>
      <c r="AL131" s="44"/>
      <c r="AO131" s="132"/>
      <c r="AP131" s="132"/>
      <c r="AQ131" s="132"/>
      <c r="AR131" s="132"/>
      <c r="AS131" s="132"/>
      <c r="AT131" s="132"/>
      <c r="AU131" s="132"/>
      <c r="AV131" s="132"/>
      <c r="AW131" s="132"/>
      <c r="AX131" s="132"/>
      <c r="AY131" s="132"/>
      <c r="AZ131" s="132"/>
      <c r="BA131" s="132"/>
    </row>
    <row r="132" spans="23:53" s="13" customFormat="1" ht="15.75">
      <c r="W132" s="62"/>
      <c r="AL132" s="44"/>
      <c r="AO132" s="132"/>
      <c r="AP132" s="132"/>
      <c r="AQ132" s="132"/>
      <c r="AR132" s="132"/>
      <c r="AS132" s="132"/>
      <c r="AT132" s="132"/>
      <c r="AU132" s="132"/>
      <c r="AV132" s="132"/>
      <c r="AW132" s="132"/>
      <c r="AX132" s="132"/>
      <c r="AY132" s="132"/>
      <c r="AZ132" s="132"/>
      <c r="BA132" s="132"/>
    </row>
    <row r="133" spans="23:53" s="13" customFormat="1" ht="15.75">
      <c r="W133" s="62"/>
      <c r="AL133" s="44"/>
      <c r="AO133" s="132"/>
      <c r="AP133" s="132"/>
      <c r="AQ133" s="132"/>
      <c r="AR133" s="132"/>
      <c r="AS133" s="132"/>
      <c r="AT133" s="132"/>
      <c r="AU133" s="132"/>
      <c r="AV133" s="132"/>
      <c r="AW133" s="132"/>
      <c r="AX133" s="132"/>
      <c r="AY133" s="132"/>
      <c r="AZ133" s="132"/>
      <c r="BA133" s="132"/>
    </row>
    <row r="134" spans="23:53" s="13" customFormat="1" ht="15.75">
      <c r="W134" s="62"/>
      <c r="AL134" s="44"/>
      <c r="AO134" s="132"/>
      <c r="AP134" s="132"/>
      <c r="AQ134" s="132"/>
      <c r="AR134" s="132"/>
      <c r="AS134" s="132"/>
      <c r="AT134" s="132"/>
      <c r="AU134" s="132"/>
      <c r="AV134" s="132"/>
      <c r="AW134" s="132"/>
      <c r="AX134" s="132"/>
      <c r="AY134" s="132"/>
      <c r="AZ134" s="132"/>
      <c r="BA134" s="132"/>
    </row>
    <row r="135" spans="23:53" s="13" customFormat="1" ht="15.75">
      <c r="W135" s="62"/>
      <c r="AL135" s="44"/>
      <c r="AO135" s="132"/>
      <c r="AP135" s="132"/>
      <c r="AQ135" s="132"/>
      <c r="AR135" s="132"/>
      <c r="AS135" s="132"/>
      <c r="AT135" s="132"/>
      <c r="AU135" s="132"/>
      <c r="AV135" s="132"/>
      <c r="AW135" s="132"/>
      <c r="AX135" s="132"/>
      <c r="AY135" s="132"/>
      <c r="AZ135" s="132"/>
      <c r="BA135" s="132"/>
    </row>
    <row r="136" spans="23:53" s="13" customFormat="1" ht="15.75">
      <c r="W136" s="62"/>
      <c r="AL136" s="44"/>
      <c r="AO136" s="132"/>
      <c r="AP136" s="132"/>
      <c r="AQ136" s="132"/>
      <c r="AR136" s="132"/>
      <c r="AS136" s="132"/>
      <c r="AT136" s="132"/>
      <c r="AU136" s="132"/>
      <c r="AV136" s="132"/>
      <c r="AW136" s="132"/>
      <c r="AX136" s="132"/>
      <c r="AY136" s="132"/>
      <c r="AZ136" s="132"/>
      <c r="BA136" s="132"/>
    </row>
    <row r="137" spans="23:53" s="13" customFormat="1" ht="15.75">
      <c r="W137" s="62"/>
      <c r="AL137" s="44"/>
      <c r="AO137" s="132"/>
      <c r="AP137" s="132"/>
      <c r="AQ137" s="132"/>
      <c r="AR137" s="132"/>
      <c r="AS137" s="132"/>
      <c r="AT137" s="132"/>
      <c r="AU137" s="132"/>
      <c r="AV137" s="132"/>
      <c r="AW137" s="132"/>
      <c r="AX137" s="132"/>
      <c r="AY137" s="132"/>
      <c r="AZ137" s="132"/>
      <c r="BA137" s="132"/>
    </row>
    <row r="138" spans="23:53" s="13" customFormat="1" ht="15.75">
      <c r="W138" s="62"/>
      <c r="AL138" s="44"/>
      <c r="AO138" s="132"/>
      <c r="AP138" s="132"/>
      <c r="AQ138" s="132"/>
      <c r="AR138" s="132"/>
      <c r="AS138" s="132"/>
      <c r="AT138" s="132"/>
      <c r="AU138" s="132"/>
      <c r="AV138" s="132"/>
      <c r="AW138" s="132"/>
      <c r="AX138" s="132"/>
      <c r="AY138" s="132"/>
      <c r="AZ138" s="132"/>
      <c r="BA138" s="132"/>
    </row>
    <row r="139" spans="23:53" s="13" customFormat="1" ht="15.75">
      <c r="W139" s="62"/>
      <c r="AL139" s="44"/>
      <c r="AO139" s="132"/>
      <c r="AP139" s="132"/>
      <c r="AQ139" s="132"/>
      <c r="AR139" s="132"/>
      <c r="AS139" s="132"/>
      <c r="AT139" s="132"/>
      <c r="AU139" s="132"/>
      <c r="AV139" s="132"/>
      <c r="AW139" s="132"/>
      <c r="AX139" s="132"/>
      <c r="AY139" s="132"/>
      <c r="AZ139" s="132"/>
      <c r="BA139" s="132"/>
    </row>
    <row r="140" spans="23:53" s="13" customFormat="1" ht="15.75">
      <c r="W140" s="62"/>
      <c r="AL140" s="44"/>
      <c r="AO140" s="132"/>
      <c r="AP140" s="132"/>
      <c r="AQ140" s="132"/>
      <c r="AR140" s="132"/>
      <c r="AS140" s="132"/>
      <c r="AT140" s="132"/>
      <c r="AU140" s="132"/>
      <c r="AV140" s="132"/>
      <c r="AW140" s="132"/>
      <c r="AX140" s="132"/>
      <c r="AY140" s="132"/>
      <c r="AZ140" s="132"/>
      <c r="BA140" s="132"/>
    </row>
    <row r="141" spans="23:53" s="13" customFormat="1" ht="15.75">
      <c r="W141" s="62"/>
      <c r="AL141" s="44"/>
      <c r="AO141" s="132"/>
      <c r="AP141" s="132"/>
      <c r="AQ141" s="132"/>
      <c r="AR141" s="132"/>
      <c r="AS141" s="132"/>
      <c r="AT141" s="132"/>
      <c r="AU141" s="132"/>
      <c r="AV141" s="132"/>
      <c r="AW141" s="132"/>
      <c r="AX141" s="132"/>
      <c r="AY141" s="132"/>
      <c r="AZ141" s="132"/>
      <c r="BA141" s="132"/>
    </row>
    <row r="142" spans="23:53" s="13" customFormat="1" ht="15.75">
      <c r="W142" s="62"/>
      <c r="AL142" s="44"/>
      <c r="AO142" s="132"/>
      <c r="AP142" s="132"/>
      <c r="AQ142" s="132"/>
      <c r="AR142" s="132"/>
      <c r="AS142" s="132"/>
      <c r="AT142" s="132"/>
      <c r="AU142" s="132"/>
      <c r="AV142" s="132"/>
      <c r="AW142" s="132"/>
      <c r="AX142" s="132"/>
      <c r="AY142" s="132"/>
      <c r="AZ142" s="132"/>
      <c r="BA142" s="132"/>
    </row>
    <row r="143" spans="23:53" s="13" customFormat="1" ht="15.75">
      <c r="W143" s="62"/>
      <c r="AL143" s="44"/>
      <c r="AO143" s="132"/>
      <c r="AP143" s="132"/>
      <c r="AQ143" s="132"/>
      <c r="AR143" s="132"/>
      <c r="AS143" s="132"/>
      <c r="AT143" s="132"/>
      <c r="AU143" s="132"/>
      <c r="AV143" s="132"/>
      <c r="AW143" s="132"/>
      <c r="AX143" s="132"/>
      <c r="AY143" s="132"/>
      <c r="AZ143" s="132"/>
      <c r="BA143" s="132"/>
    </row>
    <row r="144" spans="23:53" s="13" customFormat="1" ht="15.75">
      <c r="W144" s="62"/>
      <c r="AL144" s="44"/>
      <c r="AO144" s="132"/>
      <c r="AP144" s="132"/>
      <c r="AQ144" s="132"/>
      <c r="AR144" s="132"/>
      <c r="AS144" s="132"/>
      <c r="AT144" s="132"/>
      <c r="AU144" s="132"/>
      <c r="AV144" s="132"/>
      <c r="AW144" s="132"/>
      <c r="AX144" s="132"/>
      <c r="AY144" s="132"/>
      <c r="AZ144" s="132"/>
      <c r="BA144" s="132"/>
    </row>
    <row r="145" spans="23:53" s="13" customFormat="1" ht="15.75">
      <c r="W145" s="62"/>
      <c r="AL145" s="44"/>
      <c r="AO145" s="132"/>
      <c r="AP145" s="132"/>
      <c r="AQ145" s="132"/>
      <c r="AR145" s="132"/>
      <c r="AS145" s="132"/>
      <c r="AT145" s="132"/>
      <c r="AU145" s="132"/>
      <c r="AV145" s="132"/>
      <c r="AW145" s="132"/>
      <c r="AX145" s="132"/>
      <c r="AY145" s="132"/>
      <c r="AZ145" s="132"/>
      <c r="BA145" s="132"/>
    </row>
    <row r="146" spans="23:53" s="13" customFormat="1" ht="15.75">
      <c r="W146" s="62"/>
      <c r="AL146" s="44"/>
      <c r="AO146" s="132"/>
      <c r="AP146" s="132"/>
      <c r="AQ146" s="132"/>
      <c r="AR146" s="132"/>
      <c r="AS146" s="132"/>
      <c r="AT146" s="132"/>
      <c r="AU146" s="132"/>
      <c r="AV146" s="132"/>
      <c r="AW146" s="132"/>
      <c r="AX146" s="132"/>
      <c r="AY146" s="132"/>
      <c r="AZ146" s="132"/>
      <c r="BA146" s="132"/>
    </row>
    <row r="147" spans="23:53" s="13" customFormat="1" ht="15.75">
      <c r="W147" s="62"/>
      <c r="AL147" s="44"/>
      <c r="AO147" s="132"/>
      <c r="AP147" s="132"/>
      <c r="AQ147" s="132"/>
      <c r="AR147" s="132"/>
      <c r="AS147" s="132"/>
      <c r="AT147" s="132"/>
      <c r="AU147" s="132"/>
      <c r="AV147" s="132"/>
      <c r="AW147" s="132"/>
      <c r="AX147" s="132"/>
      <c r="AY147" s="132"/>
      <c r="AZ147" s="132"/>
      <c r="BA147" s="132"/>
    </row>
    <row r="148" spans="23:53" s="13" customFormat="1" ht="15.75">
      <c r="W148" s="62"/>
      <c r="AL148" s="44"/>
      <c r="AO148" s="132"/>
      <c r="AP148" s="132"/>
      <c r="AQ148" s="132"/>
      <c r="AR148" s="132"/>
      <c r="AS148" s="132"/>
      <c r="AT148" s="132"/>
      <c r="AU148" s="132"/>
      <c r="AV148" s="132"/>
      <c r="AW148" s="132"/>
      <c r="AX148" s="132"/>
      <c r="AY148" s="132"/>
      <c r="AZ148" s="132"/>
      <c r="BA148" s="132"/>
    </row>
    <row r="149" spans="23:53" s="13" customFormat="1" ht="15.75">
      <c r="W149" s="62"/>
      <c r="AL149" s="44"/>
      <c r="AO149" s="132"/>
      <c r="AP149" s="132"/>
      <c r="AQ149" s="132"/>
      <c r="AR149" s="132"/>
      <c r="AS149" s="132"/>
      <c r="AT149" s="132"/>
      <c r="AU149" s="132"/>
      <c r="AV149" s="132"/>
      <c r="AW149" s="132"/>
      <c r="AX149" s="132"/>
      <c r="AY149" s="132"/>
      <c r="AZ149" s="132"/>
      <c r="BA149" s="132"/>
    </row>
    <row r="150" spans="23:53" s="13" customFormat="1" ht="15.75">
      <c r="W150" s="62"/>
      <c r="AL150" s="44"/>
      <c r="AO150" s="132"/>
      <c r="AP150" s="132"/>
      <c r="AQ150" s="132"/>
      <c r="AR150" s="132"/>
      <c r="AS150" s="132"/>
      <c r="AT150" s="132"/>
      <c r="AU150" s="132"/>
      <c r="AV150" s="132"/>
      <c r="AW150" s="132"/>
      <c r="AX150" s="132"/>
      <c r="AY150" s="132"/>
      <c r="AZ150" s="132"/>
      <c r="BA150" s="132"/>
    </row>
    <row r="151" spans="23:53" s="13" customFormat="1" ht="15.75">
      <c r="W151" s="62"/>
      <c r="AL151" s="44"/>
      <c r="AO151" s="132"/>
      <c r="AP151" s="132"/>
      <c r="AQ151" s="132"/>
      <c r="AR151" s="132"/>
      <c r="AS151" s="132"/>
      <c r="AT151" s="132"/>
      <c r="AU151" s="132"/>
      <c r="AV151" s="132"/>
      <c r="AW151" s="132"/>
      <c r="AX151" s="132"/>
      <c r="AY151" s="132"/>
      <c r="AZ151" s="132"/>
      <c r="BA151" s="132"/>
    </row>
    <row r="152" spans="23:53" s="13" customFormat="1" ht="15.75">
      <c r="W152" s="62"/>
      <c r="AL152" s="44"/>
      <c r="AO152" s="132"/>
      <c r="AP152" s="132"/>
      <c r="AQ152" s="132"/>
      <c r="AR152" s="132"/>
      <c r="AS152" s="132"/>
      <c r="AT152" s="132"/>
      <c r="AU152" s="132"/>
      <c r="AV152" s="132"/>
      <c r="AW152" s="132"/>
      <c r="AX152" s="132"/>
      <c r="AY152" s="132"/>
      <c r="AZ152" s="132"/>
      <c r="BA152" s="132"/>
    </row>
    <row r="153" spans="23:53" s="13" customFormat="1" ht="15.75">
      <c r="W153" s="62"/>
      <c r="AL153" s="44"/>
      <c r="AO153" s="132"/>
      <c r="AP153" s="132"/>
      <c r="AQ153" s="132"/>
      <c r="AR153" s="132"/>
      <c r="AS153" s="132"/>
      <c r="AT153" s="132"/>
      <c r="AU153" s="132"/>
      <c r="AV153" s="132"/>
      <c r="AW153" s="132"/>
      <c r="AX153" s="132"/>
      <c r="AY153" s="132"/>
      <c r="AZ153" s="132"/>
      <c r="BA153" s="132"/>
    </row>
    <row r="154" spans="23:53" s="13" customFormat="1" ht="15.75">
      <c r="W154" s="62"/>
      <c r="AL154" s="44"/>
      <c r="AO154" s="132"/>
      <c r="AP154" s="132"/>
      <c r="AQ154" s="132"/>
      <c r="AR154" s="132"/>
      <c r="AS154" s="132"/>
      <c r="AT154" s="132"/>
      <c r="AU154" s="132"/>
      <c r="AV154" s="132"/>
      <c r="AW154" s="132"/>
      <c r="AX154" s="132"/>
      <c r="AY154" s="132"/>
      <c r="AZ154" s="132"/>
      <c r="BA154" s="132"/>
    </row>
    <row r="155" spans="23:53" s="13" customFormat="1" ht="15.75">
      <c r="W155" s="62"/>
      <c r="AL155" s="44"/>
      <c r="AO155" s="132"/>
      <c r="AP155" s="132"/>
      <c r="AQ155" s="132"/>
      <c r="AR155" s="132"/>
      <c r="AS155" s="132"/>
      <c r="AT155" s="132"/>
      <c r="AU155" s="132"/>
      <c r="AV155" s="132"/>
      <c r="AW155" s="132"/>
      <c r="AX155" s="132"/>
      <c r="AY155" s="132"/>
      <c r="AZ155" s="132"/>
      <c r="BA155" s="132"/>
    </row>
    <row r="156" spans="23:53" s="13" customFormat="1" ht="15.75">
      <c r="W156" s="62"/>
      <c r="AL156" s="44"/>
      <c r="AO156" s="132"/>
      <c r="AP156" s="132"/>
      <c r="AQ156" s="132"/>
      <c r="AR156" s="132"/>
      <c r="AS156" s="132"/>
      <c r="AT156" s="132"/>
      <c r="AU156" s="132"/>
      <c r="AV156" s="132"/>
      <c r="AW156" s="132"/>
      <c r="AX156" s="132"/>
      <c r="AY156" s="132"/>
      <c r="AZ156" s="132"/>
      <c r="BA156" s="132"/>
    </row>
    <row r="157" spans="23:53" s="13" customFormat="1" ht="15.75">
      <c r="W157" s="62"/>
      <c r="AL157" s="44"/>
      <c r="AO157" s="132"/>
      <c r="AP157" s="132"/>
      <c r="AQ157" s="132"/>
      <c r="AR157" s="132"/>
      <c r="AS157" s="132"/>
      <c r="AT157" s="132"/>
      <c r="AU157" s="132"/>
      <c r="AV157" s="132"/>
      <c r="AW157" s="132"/>
      <c r="AX157" s="132"/>
      <c r="AY157" s="132"/>
      <c r="AZ157" s="132"/>
      <c r="BA157" s="132"/>
    </row>
    <row r="158" spans="23:53" s="13" customFormat="1" ht="15.75">
      <c r="W158" s="62"/>
      <c r="AL158" s="44"/>
      <c r="AO158" s="132"/>
      <c r="AP158" s="132"/>
      <c r="AQ158" s="132"/>
      <c r="AR158" s="132"/>
      <c r="AS158" s="132"/>
      <c r="AT158" s="132"/>
      <c r="AU158" s="132"/>
      <c r="AV158" s="132"/>
      <c r="AW158" s="132"/>
      <c r="AX158" s="132"/>
      <c r="AY158" s="132"/>
      <c r="AZ158" s="132"/>
      <c r="BA158" s="132"/>
    </row>
    <row r="159" spans="23:53" s="13" customFormat="1" ht="15.75">
      <c r="W159" s="62"/>
      <c r="AL159" s="44"/>
      <c r="AO159" s="132"/>
      <c r="AP159" s="132"/>
      <c r="AQ159" s="132"/>
      <c r="AR159" s="132"/>
      <c r="AS159" s="132"/>
      <c r="AT159" s="132"/>
      <c r="AU159" s="132"/>
      <c r="AV159" s="132"/>
      <c r="AW159" s="132"/>
      <c r="AX159" s="132"/>
      <c r="AY159" s="132"/>
      <c r="AZ159" s="132"/>
      <c r="BA159" s="132"/>
    </row>
    <row r="160" spans="23:53" s="13" customFormat="1" ht="15.75">
      <c r="W160" s="62"/>
      <c r="AL160" s="44"/>
      <c r="AO160" s="132"/>
      <c r="AP160" s="132"/>
      <c r="AQ160" s="132"/>
      <c r="AR160" s="132"/>
      <c r="AS160" s="132"/>
      <c r="AT160" s="132"/>
      <c r="AU160" s="132"/>
      <c r="AV160" s="132"/>
      <c r="AW160" s="132"/>
      <c r="AX160" s="132"/>
      <c r="AY160" s="132"/>
      <c r="AZ160" s="132"/>
      <c r="BA160" s="132"/>
    </row>
    <row r="161" spans="23:53" s="13" customFormat="1" ht="15.75">
      <c r="W161" s="62"/>
      <c r="AL161" s="44"/>
      <c r="AO161" s="132"/>
      <c r="AP161" s="132"/>
      <c r="AQ161" s="132"/>
      <c r="AR161" s="132"/>
      <c r="AS161" s="132"/>
      <c r="AT161" s="132"/>
      <c r="AU161" s="132"/>
      <c r="AV161" s="132"/>
      <c r="AW161" s="132"/>
      <c r="AX161" s="132"/>
      <c r="AY161" s="132"/>
      <c r="AZ161" s="132"/>
      <c r="BA161" s="132"/>
    </row>
    <row r="162" spans="23:53" s="13" customFormat="1" ht="15.75">
      <c r="W162" s="62"/>
      <c r="AL162" s="44"/>
      <c r="AO162" s="132"/>
      <c r="AP162" s="132"/>
      <c r="AQ162" s="132"/>
      <c r="AR162" s="132"/>
      <c r="AS162" s="132"/>
      <c r="AT162" s="132"/>
      <c r="AU162" s="132"/>
      <c r="AV162" s="132"/>
      <c r="AW162" s="132"/>
      <c r="AX162" s="132"/>
      <c r="AY162" s="132"/>
      <c r="AZ162" s="132"/>
      <c r="BA162" s="132"/>
    </row>
    <row r="163" spans="23:53" s="13" customFormat="1" ht="15.75">
      <c r="W163" s="62"/>
      <c r="AL163" s="44"/>
      <c r="AO163" s="132"/>
      <c r="AP163" s="132"/>
      <c r="AQ163" s="132"/>
      <c r="AR163" s="132"/>
      <c r="AS163" s="132"/>
      <c r="AT163" s="132"/>
      <c r="AU163" s="132"/>
      <c r="AV163" s="132"/>
      <c r="AW163" s="132"/>
      <c r="AX163" s="132"/>
      <c r="AY163" s="132"/>
      <c r="AZ163" s="132"/>
      <c r="BA163" s="132"/>
    </row>
    <row r="164" spans="23:53" s="13" customFormat="1" ht="15.75">
      <c r="W164" s="62"/>
      <c r="AL164" s="44"/>
      <c r="AO164" s="132"/>
      <c r="AP164" s="132"/>
      <c r="AQ164" s="132"/>
      <c r="AR164" s="132"/>
      <c r="AS164" s="132"/>
      <c r="AT164" s="132"/>
      <c r="AU164" s="132"/>
      <c r="AV164" s="132"/>
      <c r="AW164" s="132"/>
      <c r="AX164" s="132"/>
      <c r="AY164" s="132"/>
      <c r="AZ164" s="132"/>
      <c r="BA164" s="132"/>
    </row>
    <row r="165" spans="23:53" s="13" customFormat="1" ht="15.75">
      <c r="W165" s="62"/>
      <c r="AL165" s="44"/>
      <c r="AO165" s="132"/>
      <c r="AP165" s="132"/>
      <c r="AQ165" s="132"/>
      <c r="AR165" s="132"/>
      <c r="AS165" s="132"/>
      <c r="AT165" s="132"/>
      <c r="AU165" s="132"/>
      <c r="AV165" s="132"/>
      <c r="AW165" s="132"/>
      <c r="AX165" s="132"/>
      <c r="AY165" s="132"/>
      <c r="AZ165" s="132"/>
      <c r="BA165" s="132"/>
    </row>
    <row r="166" spans="23:53" s="13" customFormat="1" ht="15.75">
      <c r="W166" s="62"/>
      <c r="AL166" s="44"/>
      <c r="AO166" s="132"/>
      <c r="AP166" s="132"/>
      <c r="AQ166" s="132"/>
      <c r="AR166" s="132"/>
      <c r="AS166" s="132"/>
      <c r="AT166" s="132"/>
      <c r="AU166" s="132"/>
      <c r="AV166" s="132"/>
      <c r="AW166" s="132"/>
      <c r="AX166" s="132"/>
      <c r="AY166" s="132"/>
      <c r="AZ166" s="132"/>
      <c r="BA166" s="132"/>
    </row>
    <row r="167" spans="23:53" s="13" customFormat="1" ht="15.75">
      <c r="W167" s="62"/>
      <c r="AL167" s="44"/>
      <c r="AO167" s="132"/>
      <c r="AP167" s="132"/>
      <c r="AQ167" s="132"/>
      <c r="AR167" s="132"/>
      <c r="AS167" s="132"/>
      <c r="AT167" s="132"/>
      <c r="AU167" s="132"/>
      <c r="AV167" s="132"/>
      <c r="AW167" s="132"/>
      <c r="AX167" s="132"/>
      <c r="AY167" s="132"/>
      <c r="AZ167" s="132"/>
      <c r="BA167" s="132"/>
    </row>
    <row r="168" spans="23:53" s="13" customFormat="1" ht="15.75">
      <c r="W168" s="62"/>
      <c r="AL168" s="44"/>
      <c r="AO168" s="132"/>
      <c r="AP168" s="132"/>
      <c r="AQ168" s="132"/>
      <c r="AR168" s="132"/>
      <c r="AS168" s="132"/>
      <c r="AT168" s="132"/>
      <c r="AU168" s="132"/>
      <c r="AV168" s="132"/>
      <c r="AW168" s="132"/>
      <c r="AX168" s="132"/>
      <c r="AY168" s="132"/>
      <c r="AZ168" s="132"/>
      <c r="BA168" s="132"/>
    </row>
    <row r="169" spans="23:53" s="13" customFormat="1" ht="15.75">
      <c r="W169" s="62"/>
      <c r="AL169" s="44"/>
      <c r="AO169" s="132"/>
      <c r="AP169" s="132"/>
      <c r="AQ169" s="132"/>
      <c r="AR169" s="132"/>
      <c r="AS169" s="132"/>
      <c r="AT169" s="132"/>
      <c r="AU169" s="132"/>
      <c r="AV169" s="132"/>
      <c r="AW169" s="132"/>
      <c r="AX169" s="132"/>
      <c r="AY169" s="132"/>
      <c r="AZ169" s="132"/>
      <c r="BA169" s="132"/>
    </row>
    <row r="170" spans="23:53" s="13" customFormat="1" ht="15.75">
      <c r="W170" s="62"/>
      <c r="AL170" s="44"/>
      <c r="AO170" s="132"/>
      <c r="AP170" s="132"/>
      <c r="AQ170" s="132"/>
      <c r="AR170" s="132"/>
      <c r="AS170" s="132"/>
      <c r="AT170" s="132"/>
      <c r="AU170" s="132"/>
      <c r="AV170" s="132"/>
      <c r="AW170" s="132"/>
      <c r="AX170" s="132"/>
      <c r="AY170" s="132"/>
      <c r="AZ170" s="132"/>
      <c r="BA170" s="132"/>
    </row>
    <row r="171" spans="23:53" s="13" customFormat="1" ht="15.75">
      <c r="W171" s="62"/>
      <c r="AL171" s="44"/>
      <c r="AO171" s="132"/>
      <c r="AP171" s="132"/>
      <c r="AQ171" s="132"/>
      <c r="AR171" s="132"/>
      <c r="AS171" s="132"/>
      <c r="AT171" s="132"/>
      <c r="AU171" s="132"/>
      <c r="AV171" s="132"/>
      <c r="AW171" s="132"/>
      <c r="AX171" s="132"/>
      <c r="AY171" s="132"/>
      <c r="AZ171" s="132"/>
      <c r="BA171" s="132"/>
    </row>
    <row r="172" spans="23:53" s="13" customFormat="1" ht="15.75">
      <c r="W172" s="62"/>
      <c r="AL172" s="44"/>
      <c r="AO172" s="132"/>
      <c r="AP172" s="132"/>
      <c r="AQ172" s="132"/>
      <c r="AR172" s="132"/>
      <c r="AS172" s="132"/>
      <c r="AT172" s="132"/>
      <c r="AU172" s="132"/>
      <c r="AV172" s="132"/>
      <c r="AW172" s="132"/>
      <c r="AX172" s="132"/>
      <c r="AY172" s="132"/>
      <c r="AZ172" s="132"/>
      <c r="BA172" s="132"/>
    </row>
    <row r="173" spans="23:53" s="13" customFormat="1" ht="15.75">
      <c r="W173" s="62"/>
      <c r="AL173" s="44"/>
      <c r="AO173" s="132"/>
      <c r="AP173" s="132"/>
      <c r="AQ173" s="132"/>
      <c r="AR173" s="132"/>
      <c r="AS173" s="132"/>
      <c r="AT173" s="132"/>
      <c r="AU173" s="132"/>
      <c r="AV173" s="132"/>
      <c r="AW173" s="132"/>
      <c r="AX173" s="132"/>
      <c r="AY173" s="132"/>
      <c r="AZ173" s="132"/>
      <c r="BA173" s="132"/>
    </row>
    <row r="174" spans="23:53" s="13" customFormat="1" ht="15.75">
      <c r="W174" s="62"/>
      <c r="AL174" s="44"/>
      <c r="AO174" s="132"/>
      <c r="AP174" s="132"/>
      <c r="AQ174" s="132"/>
      <c r="AR174" s="132"/>
      <c r="AS174" s="132"/>
      <c r="AT174" s="132"/>
      <c r="AU174" s="132"/>
      <c r="AV174" s="132"/>
      <c r="AW174" s="132"/>
      <c r="AX174" s="132"/>
      <c r="AY174" s="132"/>
      <c r="AZ174" s="132"/>
      <c r="BA174" s="132"/>
    </row>
    <row r="175" spans="23:53" s="13" customFormat="1" ht="15.75">
      <c r="W175" s="62"/>
      <c r="AL175" s="44"/>
      <c r="AO175" s="132"/>
      <c r="AP175" s="132"/>
      <c r="AQ175" s="132"/>
      <c r="AR175" s="132"/>
      <c r="AS175" s="132"/>
      <c r="AT175" s="132"/>
      <c r="AU175" s="132"/>
      <c r="AV175" s="132"/>
      <c r="AW175" s="132"/>
      <c r="AX175" s="132"/>
      <c r="AY175" s="132"/>
      <c r="AZ175" s="132"/>
      <c r="BA175" s="132"/>
    </row>
    <row r="176" spans="23:53" s="13" customFormat="1" ht="15.75">
      <c r="W176" s="62"/>
      <c r="AL176" s="44"/>
      <c r="AO176" s="132"/>
      <c r="AP176" s="132"/>
      <c r="AQ176" s="132"/>
      <c r="AR176" s="132"/>
      <c r="AS176" s="132"/>
      <c r="AT176" s="132"/>
      <c r="AU176" s="132"/>
      <c r="AV176" s="132"/>
      <c r="AW176" s="132"/>
      <c r="AX176" s="132"/>
      <c r="AY176" s="132"/>
      <c r="AZ176" s="132"/>
      <c r="BA176" s="132"/>
    </row>
    <row r="177" spans="23:53" s="13" customFormat="1" ht="15.75">
      <c r="W177" s="62"/>
      <c r="AL177" s="44"/>
      <c r="AO177" s="132"/>
      <c r="AP177" s="132"/>
      <c r="AQ177" s="132"/>
      <c r="AR177" s="132"/>
      <c r="AS177" s="132"/>
      <c r="AT177" s="132"/>
      <c r="AU177" s="132"/>
      <c r="AV177" s="132"/>
      <c r="AW177" s="132"/>
      <c r="AX177" s="132"/>
      <c r="AY177" s="132"/>
      <c r="AZ177" s="132"/>
      <c r="BA177" s="132"/>
    </row>
    <row r="178" spans="23:53" s="13" customFormat="1" ht="15.75">
      <c r="W178" s="62"/>
      <c r="AL178" s="44"/>
      <c r="AO178" s="132"/>
      <c r="AP178" s="132"/>
      <c r="AQ178" s="132"/>
      <c r="AR178" s="132"/>
      <c r="AS178" s="132"/>
      <c r="AT178" s="132"/>
      <c r="AU178" s="132"/>
      <c r="AV178" s="132"/>
      <c r="AW178" s="132"/>
      <c r="AX178" s="132"/>
      <c r="AY178" s="132"/>
      <c r="AZ178" s="132"/>
      <c r="BA178" s="132"/>
    </row>
    <row r="179" spans="23:53" s="13" customFormat="1" ht="15.75">
      <c r="W179" s="62"/>
      <c r="AL179" s="44"/>
      <c r="AO179" s="132"/>
      <c r="AP179" s="132"/>
      <c r="AQ179" s="132"/>
      <c r="AR179" s="132"/>
      <c r="AS179" s="132"/>
      <c r="AT179" s="132"/>
      <c r="AU179" s="132"/>
      <c r="AV179" s="132"/>
      <c r="AW179" s="132"/>
      <c r="AX179" s="132"/>
      <c r="AY179" s="132"/>
      <c r="AZ179" s="132"/>
      <c r="BA179" s="132"/>
    </row>
    <row r="180" spans="23:53" s="13" customFormat="1" ht="15.75">
      <c r="W180" s="62"/>
      <c r="AL180" s="44"/>
      <c r="AO180" s="132"/>
      <c r="AP180" s="132"/>
      <c r="AQ180" s="132"/>
      <c r="AR180" s="132"/>
      <c r="AS180" s="132"/>
      <c r="AT180" s="132"/>
      <c r="AU180" s="132"/>
      <c r="AV180" s="132"/>
      <c r="AW180" s="132"/>
      <c r="AX180" s="132"/>
      <c r="AY180" s="132"/>
      <c r="AZ180" s="132"/>
      <c r="BA180" s="132"/>
    </row>
    <row r="181" spans="23:53" s="13" customFormat="1" ht="15.75">
      <c r="W181" s="62"/>
      <c r="AL181" s="44"/>
      <c r="AO181" s="132"/>
      <c r="AP181" s="132"/>
      <c r="AQ181" s="132"/>
      <c r="AR181" s="132"/>
      <c r="AS181" s="132"/>
      <c r="AT181" s="132"/>
      <c r="AU181" s="132"/>
      <c r="AV181" s="132"/>
      <c r="AW181" s="132"/>
      <c r="AX181" s="132"/>
      <c r="AY181" s="132"/>
      <c r="AZ181" s="132"/>
      <c r="BA181" s="132"/>
    </row>
    <row r="182" spans="23:53" s="13" customFormat="1" ht="15.75">
      <c r="W182" s="62"/>
      <c r="AL182" s="44"/>
      <c r="AO182" s="132"/>
      <c r="AP182" s="132"/>
      <c r="AQ182" s="132"/>
      <c r="AR182" s="132"/>
      <c r="AS182" s="132"/>
      <c r="AT182" s="132"/>
      <c r="AU182" s="132"/>
      <c r="AV182" s="132"/>
      <c r="AW182" s="132"/>
      <c r="AX182" s="132"/>
      <c r="AY182" s="132"/>
      <c r="AZ182" s="132"/>
      <c r="BA182" s="132"/>
    </row>
    <row r="183" spans="23:53" s="13" customFormat="1" ht="15.75">
      <c r="W183" s="62"/>
      <c r="AL183" s="44"/>
      <c r="AO183" s="132"/>
      <c r="AP183" s="132"/>
      <c r="AQ183" s="132"/>
      <c r="AR183" s="132"/>
      <c r="AS183" s="132"/>
      <c r="AT183" s="132"/>
      <c r="AU183" s="132"/>
      <c r="AV183" s="132"/>
      <c r="AW183" s="132"/>
      <c r="AX183" s="132"/>
      <c r="AY183" s="132"/>
      <c r="AZ183" s="132"/>
      <c r="BA183" s="132"/>
    </row>
    <row r="184" spans="23:53" s="13" customFormat="1" ht="15.75">
      <c r="W184" s="62"/>
      <c r="AL184" s="44"/>
      <c r="AO184" s="132"/>
      <c r="AP184" s="132"/>
      <c r="AQ184" s="132"/>
      <c r="AR184" s="132"/>
      <c r="AS184" s="132"/>
      <c r="AT184" s="132"/>
      <c r="AU184" s="132"/>
      <c r="AV184" s="132"/>
      <c r="AW184" s="132"/>
      <c r="AX184" s="132"/>
      <c r="AY184" s="132"/>
      <c r="AZ184" s="132"/>
      <c r="BA184" s="132"/>
    </row>
    <row r="185" spans="23:53" s="13" customFormat="1" ht="15.75">
      <c r="W185" s="62"/>
      <c r="AL185" s="44"/>
      <c r="AO185" s="132"/>
      <c r="AP185" s="132"/>
      <c r="AQ185" s="132"/>
      <c r="AR185" s="132"/>
      <c r="AS185" s="132"/>
      <c r="AT185" s="132"/>
      <c r="AU185" s="132"/>
      <c r="AV185" s="132"/>
      <c r="AW185" s="132"/>
      <c r="AX185" s="132"/>
      <c r="AY185" s="132"/>
      <c r="AZ185" s="132"/>
      <c r="BA185" s="132"/>
    </row>
    <row r="186" spans="23:53" s="13" customFormat="1" ht="15.75">
      <c r="W186" s="62"/>
      <c r="AL186" s="44"/>
      <c r="AO186" s="132"/>
      <c r="AP186" s="132"/>
      <c r="AQ186" s="132"/>
      <c r="AR186" s="132"/>
      <c r="AS186" s="132"/>
      <c r="AT186" s="132"/>
      <c r="AU186" s="132"/>
      <c r="AV186" s="132"/>
      <c r="AW186" s="132"/>
      <c r="AX186" s="132"/>
      <c r="AY186" s="132"/>
      <c r="AZ186" s="132"/>
      <c r="BA186" s="132"/>
    </row>
    <row r="187" spans="23:53" s="13" customFormat="1" ht="15.75">
      <c r="W187" s="62"/>
      <c r="AL187" s="44"/>
      <c r="AO187" s="132"/>
      <c r="AP187" s="132"/>
      <c r="AQ187" s="132"/>
      <c r="AR187" s="132"/>
      <c r="AS187" s="132"/>
      <c r="AT187" s="132"/>
      <c r="AU187" s="132"/>
      <c r="AV187" s="132"/>
      <c r="AW187" s="132"/>
      <c r="AX187" s="132"/>
      <c r="AY187" s="132"/>
      <c r="AZ187" s="132"/>
      <c r="BA187" s="132"/>
    </row>
    <row r="188" spans="23:53" s="13" customFormat="1" ht="15.75">
      <c r="W188" s="62"/>
      <c r="AL188" s="44"/>
      <c r="AO188" s="132"/>
      <c r="AP188" s="132"/>
      <c r="AQ188" s="132"/>
      <c r="AR188" s="132"/>
      <c r="AS188" s="132"/>
      <c r="AT188" s="132"/>
      <c r="AU188" s="132"/>
      <c r="AV188" s="132"/>
      <c r="AW188" s="132"/>
      <c r="AX188" s="132"/>
      <c r="AY188" s="132"/>
      <c r="AZ188" s="132"/>
      <c r="BA188" s="132"/>
    </row>
    <row r="189" spans="23:53" s="13" customFormat="1" ht="15.75">
      <c r="W189" s="62"/>
      <c r="AL189" s="44"/>
      <c r="AO189" s="132"/>
      <c r="AP189" s="132"/>
      <c r="AQ189" s="132"/>
      <c r="AR189" s="132"/>
      <c r="AS189" s="132"/>
      <c r="AT189" s="132"/>
      <c r="AU189" s="132"/>
      <c r="AV189" s="132"/>
      <c r="AW189" s="132"/>
      <c r="AX189" s="132"/>
      <c r="AY189" s="132"/>
      <c r="AZ189" s="132"/>
      <c r="BA189" s="132"/>
    </row>
    <row r="190" spans="23:53" s="13" customFormat="1" ht="15.75">
      <c r="W190" s="62"/>
      <c r="AL190" s="44"/>
      <c r="AO190" s="132"/>
      <c r="AP190" s="132"/>
      <c r="AQ190" s="132"/>
      <c r="AR190" s="132"/>
      <c r="AS190" s="132"/>
      <c r="AT190" s="132"/>
      <c r="AU190" s="132"/>
      <c r="AV190" s="132"/>
      <c r="AW190" s="132"/>
      <c r="AX190" s="132"/>
      <c r="AY190" s="132"/>
      <c r="AZ190" s="132"/>
      <c r="BA190" s="132"/>
    </row>
    <row r="191" spans="23:53" s="13" customFormat="1" ht="15.75">
      <c r="W191" s="62"/>
      <c r="AL191" s="44"/>
      <c r="AO191" s="132"/>
      <c r="AP191" s="132"/>
      <c r="AQ191" s="132"/>
      <c r="AR191" s="132"/>
      <c r="AS191" s="132"/>
      <c r="AT191" s="132"/>
      <c r="AU191" s="132"/>
      <c r="AV191" s="132"/>
      <c r="AW191" s="132"/>
      <c r="AX191" s="132"/>
      <c r="AY191" s="132"/>
      <c r="AZ191" s="132"/>
      <c r="BA191" s="132"/>
    </row>
    <row r="192" spans="23:53" s="13" customFormat="1" ht="15.75">
      <c r="W192" s="62"/>
      <c r="AL192" s="44"/>
      <c r="AO192" s="132"/>
      <c r="AP192" s="132"/>
      <c r="AQ192" s="132"/>
      <c r="AR192" s="132"/>
      <c r="AS192" s="132"/>
      <c r="AT192" s="132"/>
      <c r="AU192" s="132"/>
      <c r="AV192" s="132"/>
      <c r="AW192" s="132"/>
      <c r="AX192" s="132"/>
      <c r="AY192" s="132"/>
      <c r="AZ192" s="132"/>
      <c r="BA192" s="132"/>
    </row>
    <row r="193" spans="23:53" s="13" customFormat="1" ht="15.75">
      <c r="W193" s="62"/>
      <c r="AL193" s="44"/>
      <c r="AO193" s="132"/>
      <c r="AP193" s="132"/>
      <c r="AQ193" s="132"/>
      <c r="AR193" s="132"/>
      <c r="AS193" s="132"/>
      <c r="AT193" s="132"/>
      <c r="AU193" s="132"/>
      <c r="AV193" s="132"/>
      <c r="AW193" s="132"/>
      <c r="AX193" s="132"/>
      <c r="AY193" s="132"/>
      <c r="AZ193" s="132"/>
      <c r="BA193" s="132"/>
    </row>
    <row r="194" spans="23:53" s="13" customFormat="1" ht="15.75">
      <c r="W194" s="62"/>
      <c r="AL194" s="44"/>
      <c r="AO194" s="132"/>
      <c r="AP194" s="132"/>
      <c r="AQ194" s="132"/>
      <c r="AR194" s="132"/>
      <c r="AS194" s="132"/>
      <c r="AT194" s="132"/>
      <c r="AU194" s="132"/>
      <c r="AV194" s="132"/>
      <c r="AW194" s="132"/>
      <c r="AX194" s="132"/>
      <c r="AY194" s="132"/>
      <c r="AZ194" s="132"/>
      <c r="BA194" s="132"/>
    </row>
    <row r="195" spans="23:53" s="13" customFormat="1" ht="15.75">
      <c r="W195" s="62"/>
      <c r="AL195" s="44"/>
      <c r="AO195" s="132"/>
      <c r="AP195" s="132"/>
      <c r="AQ195" s="132"/>
      <c r="AR195" s="132"/>
      <c r="AS195" s="132"/>
      <c r="AT195" s="132"/>
      <c r="AU195" s="132"/>
      <c r="AV195" s="132"/>
      <c r="AW195" s="132"/>
      <c r="AX195" s="132"/>
      <c r="AY195" s="132"/>
      <c r="AZ195" s="132"/>
      <c r="BA195" s="132"/>
    </row>
    <row r="196" spans="23:53" s="13" customFormat="1" ht="15.75">
      <c r="W196" s="62"/>
      <c r="AL196" s="44"/>
      <c r="AO196" s="132"/>
      <c r="AP196" s="132"/>
      <c r="AQ196" s="132"/>
      <c r="AR196" s="132"/>
      <c r="AS196" s="132"/>
      <c r="AT196" s="132"/>
      <c r="AU196" s="132"/>
      <c r="AV196" s="132"/>
      <c r="AW196" s="132"/>
      <c r="AX196" s="132"/>
      <c r="AY196" s="132"/>
      <c r="AZ196" s="132"/>
      <c r="BA196" s="132"/>
    </row>
    <row r="197" spans="23:53" s="13" customFormat="1" ht="15.75">
      <c r="W197" s="62"/>
      <c r="AL197" s="44"/>
      <c r="AO197" s="132"/>
      <c r="AP197" s="132"/>
      <c r="AQ197" s="132"/>
      <c r="AR197" s="132"/>
      <c r="AS197" s="132"/>
      <c r="AT197" s="132"/>
      <c r="AU197" s="132"/>
      <c r="AV197" s="132"/>
      <c r="AW197" s="132"/>
      <c r="AX197" s="132"/>
      <c r="AY197" s="132"/>
      <c r="AZ197" s="132"/>
      <c r="BA197" s="132"/>
    </row>
    <row r="198" spans="23:53" s="13" customFormat="1" ht="15.75">
      <c r="W198" s="62"/>
      <c r="AL198" s="44"/>
      <c r="AO198" s="132"/>
      <c r="AP198" s="132"/>
      <c r="AQ198" s="132"/>
      <c r="AR198" s="132"/>
      <c r="AS198" s="132"/>
      <c r="AT198" s="132"/>
      <c r="AU198" s="132"/>
      <c r="AV198" s="132"/>
      <c r="AW198" s="132"/>
      <c r="AX198" s="132"/>
      <c r="AY198" s="132"/>
      <c r="AZ198" s="132"/>
      <c r="BA198" s="132"/>
    </row>
    <row r="199" spans="23:53" s="13" customFormat="1" ht="15.75">
      <c r="W199" s="62"/>
      <c r="AL199" s="44"/>
      <c r="AO199" s="132"/>
      <c r="AP199" s="132"/>
      <c r="AQ199" s="132"/>
      <c r="AR199" s="132"/>
      <c r="AS199" s="132"/>
      <c r="AT199" s="132"/>
      <c r="AU199" s="132"/>
      <c r="AV199" s="132"/>
      <c r="AW199" s="132"/>
      <c r="AX199" s="132"/>
      <c r="AY199" s="132"/>
      <c r="AZ199" s="132"/>
      <c r="BA199" s="132"/>
    </row>
    <row r="200" spans="23:53" s="13" customFormat="1" ht="15.75">
      <c r="W200" s="62"/>
      <c r="AL200" s="44"/>
      <c r="AO200" s="132"/>
      <c r="AP200" s="132"/>
      <c r="AQ200" s="132"/>
      <c r="AR200" s="132"/>
      <c r="AS200" s="132"/>
      <c r="AT200" s="132"/>
      <c r="AU200" s="132"/>
      <c r="AV200" s="132"/>
      <c r="AW200" s="132"/>
      <c r="AX200" s="132"/>
      <c r="AY200" s="132"/>
      <c r="AZ200" s="132"/>
      <c r="BA200" s="132"/>
    </row>
    <row r="201" spans="23:53" s="13" customFormat="1" ht="15.75">
      <c r="W201" s="62"/>
      <c r="AL201" s="44"/>
      <c r="AO201" s="132"/>
      <c r="AP201" s="132"/>
      <c r="AQ201" s="132"/>
      <c r="AR201" s="132"/>
      <c r="AS201" s="132"/>
      <c r="AT201" s="132"/>
      <c r="AU201" s="132"/>
      <c r="AV201" s="132"/>
      <c r="AW201" s="132"/>
      <c r="AX201" s="132"/>
      <c r="AY201" s="132"/>
      <c r="AZ201" s="132"/>
      <c r="BA201" s="132"/>
    </row>
    <row r="202" spans="23:53" s="13" customFormat="1" ht="15.75">
      <c r="W202" s="62"/>
      <c r="AL202" s="44"/>
      <c r="AO202" s="132"/>
      <c r="AP202" s="132"/>
      <c r="AQ202" s="132"/>
      <c r="AR202" s="132"/>
      <c r="AS202" s="132"/>
      <c r="AT202" s="132"/>
      <c r="AU202" s="132"/>
      <c r="AV202" s="132"/>
      <c r="AW202" s="132"/>
      <c r="AX202" s="132"/>
      <c r="AY202" s="132"/>
      <c r="AZ202" s="132"/>
      <c r="BA202" s="132"/>
    </row>
    <row r="203" spans="23:53" s="13" customFormat="1" ht="15.75">
      <c r="W203" s="62"/>
      <c r="AL203" s="44"/>
      <c r="AO203" s="132"/>
      <c r="AP203" s="132"/>
      <c r="AQ203" s="132"/>
      <c r="AR203" s="132"/>
      <c r="AS203" s="132"/>
      <c r="AT203" s="132"/>
      <c r="AU203" s="132"/>
      <c r="AV203" s="132"/>
      <c r="AW203" s="132"/>
      <c r="AX203" s="132"/>
      <c r="AY203" s="132"/>
      <c r="AZ203" s="132"/>
      <c r="BA203" s="132"/>
    </row>
    <row r="204" spans="23:53" s="13" customFormat="1" ht="15.75">
      <c r="W204" s="62"/>
      <c r="AL204" s="44"/>
      <c r="AO204" s="132"/>
      <c r="AP204" s="132"/>
      <c r="AQ204" s="132"/>
      <c r="AR204" s="132"/>
      <c r="AS204" s="132"/>
      <c r="AT204" s="132"/>
      <c r="AU204" s="132"/>
      <c r="AV204" s="132"/>
      <c r="AW204" s="132"/>
      <c r="AX204" s="132"/>
      <c r="AY204" s="132"/>
      <c r="AZ204" s="132"/>
      <c r="BA204" s="132"/>
    </row>
    <row r="205" spans="23:53" s="13" customFormat="1" ht="15.75">
      <c r="W205" s="62"/>
      <c r="AL205" s="44"/>
      <c r="AO205" s="132"/>
      <c r="AP205" s="132"/>
      <c r="AQ205" s="132"/>
      <c r="AR205" s="132"/>
      <c r="AS205" s="132"/>
      <c r="AT205" s="132"/>
      <c r="AU205" s="132"/>
      <c r="AV205" s="132"/>
      <c r="AW205" s="132"/>
      <c r="AX205" s="132"/>
      <c r="AY205" s="132"/>
      <c r="AZ205" s="132"/>
      <c r="BA205" s="132"/>
    </row>
    <row r="206" spans="23:53" s="13" customFormat="1" ht="15.75">
      <c r="W206" s="62"/>
      <c r="AL206" s="44"/>
      <c r="AO206" s="132"/>
      <c r="AP206" s="132"/>
      <c r="AQ206" s="132"/>
      <c r="AR206" s="132"/>
      <c r="AS206" s="132"/>
      <c r="AT206" s="132"/>
      <c r="AU206" s="132"/>
      <c r="AV206" s="132"/>
      <c r="AW206" s="132"/>
      <c r="AX206" s="132"/>
      <c r="AY206" s="132"/>
      <c r="AZ206" s="132"/>
      <c r="BA206" s="132"/>
    </row>
    <row r="207" spans="23:53" s="13" customFormat="1" ht="15.75">
      <c r="W207" s="62"/>
      <c r="AL207" s="44"/>
      <c r="AO207" s="132"/>
      <c r="AP207" s="132"/>
      <c r="AQ207" s="132"/>
      <c r="AR207" s="132"/>
      <c r="AS207" s="132"/>
      <c r="AT207" s="132"/>
      <c r="AU207" s="132"/>
      <c r="AV207" s="132"/>
      <c r="AW207" s="132"/>
      <c r="AX207" s="132"/>
      <c r="AY207" s="132"/>
      <c r="AZ207" s="132"/>
      <c r="BA207" s="132"/>
    </row>
    <row r="208" spans="23:53" s="13" customFormat="1" ht="15.75">
      <c r="W208" s="62"/>
      <c r="AL208" s="44"/>
      <c r="AO208" s="132"/>
      <c r="AP208" s="132"/>
      <c r="AQ208" s="132"/>
      <c r="AR208" s="132"/>
      <c r="AS208" s="132"/>
      <c r="AT208" s="132"/>
      <c r="AU208" s="132"/>
      <c r="AV208" s="132"/>
      <c r="AW208" s="132"/>
      <c r="AX208" s="132"/>
      <c r="AY208" s="132"/>
      <c r="AZ208" s="132"/>
      <c r="BA208" s="132"/>
    </row>
    <row r="209" spans="23:53" s="13" customFormat="1" ht="15.75">
      <c r="W209" s="62"/>
      <c r="AL209" s="44"/>
      <c r="AO209" s="132"/>
      <c r="AP209" s="132"/>
      <c r="AQ209" s="132"/>
      <c r="AR209" s="132"/>
      <c r="AS209" s="132"/>
      <c r="AT209" s="132"/>
      <c r="AU209" s="132"/>
      <c r="AV209" s="132"/>
      <c r="AW209" s="132"/>
      <c r="AX209" s="132"/>
      <c r="AY209" s="132"/>
      <c r="AZ209" s="132"/>
      <c r="BA209" s="132"/>
    </row>
    <row r="210" spans="23:53" s="13" customFormat="1" ht="15.75">
      <c r="W210" s="62"/>
      <c r="AL210" s="44"/>
      <c r="AO210" s="132"/>
      <c r="AP210" s="132"/>
      <c r="AQ210" s="132"/>
      <c r="AR210" s="132"/>
      <c r="AS210" s="132"/>
      <c r="AT210" s="132"/>
      <c r="AU210" s="132"/>
      <c r="AV210" s="132"/>
      <c r="AW210" s="132"/>
      <c r="AX210" s="132"/>
      <c r="AY210" s="132"/>
      <c r="AZ210" s="132"/>
      <c r="BA210" s="132"/>
    </row>
    <row r="211" spans="23:53" s="13" customFormat="1" ht="15.75">
      <c r="W211" s="62"/>
      <c r="AL211" s="44"/>
      <c r="AO211" s="132"/>
      <c r="AP211" s="132"/>
      <c r="AQ211" s="132"/>
      <c r="AR211" s="132"/>
      <c r="AS211" s="132"/>
      <c r="AT211" s="132"/>
      <c r="AU211" s="132"/>
      <c r="AV211" s="132"/>
      <c r="AW211" s="132"/>
      <c r="AX211" s="132"/>
      <c r="AY211" s="132"/>
      <c r="AZ211" s="132"/>
      <c r="BA211" s="132"/>
    </row>
    <row r="212" spans="23:53" s="13" customFormat="1" ht="15.75">
      <c r="W212" s="62"/>
      <c r="AL212" s="44"/>
      <c r="AO212" s="132"/>
      <c r="AP212" s="132"/>
      <c r="AQ212" s="132"/>
      <c r="AR212" s="132"/>
      <c r="AS212" s="132"/>
      <c r="AT212" s="132"/>
      <c r="AU212" s="132"/>
      <c r="AV212" s="132"/>
      <c r="AW212" s="132"/>
      <c r="AX212" s="132"/>
      <c r="AY212" s="132"/>
      <c r="AZ212" s="132"/>
      <c r="BA212" s="132"/>
    </row>
    <row r="213" spans="23:53" s="13" customFormat="1" ht="15.75">
      <c r="W213" s="62"/>
      <c r="AL213" s="44"/>
      <c r="AO213" s="132"/>
      <c r="AP213" s="132"/>
      <c r="AQ213" s="132"/>
      <c r="AR213" s="132"/>
      <c r="AS213" s="132"/>
      <c r="AT213" s="132"/>
      <c r="AU213" s="132"/>
      <c r="AV213" s="132"/>
      <c r="AW213" s="132"/>
      <c r="AX213" s="132"/>
      <c r="AY213" s="132"/>
      <c r="AZ213" s="132"/>
      <c r="BA213" s="132"/>
    </row>
    <row r="214" spans="23:53" s="13" customFormat="1" ht="15.75">
      <c r="W214" s="62"/>
      <c r="AL214" s="44"/>
      <c r="AO214" s="132"/>
      <c r="AP214" s="132"/>
      <c r="AQ214" s="132"/>
      <c r="AR214" s="132"/>
      <c r="AS214" s="132"/>
      <c r="AT214" s="132"/>
      <c r="AU214" s="132"/>
      <c r="AV214" s="132"/>
      <c r="AW214" s="132"/>
      <c r="AX214" s="132"/>
      <c r="AY214" s="132"/>
      <c r="AZ214" s="132"/>
      <c r="BA214" s="132"/>
    </row>
    <row r="215" spans="23:53" s="13" customFormat="1" ht="15.75">
      <c r="W215" s="62"/>
      <c r="AL215" s="44"/>
      <c r="AO215" s="132"/>
      <c r="AP215" s="132"/>
      <c r="AQ215" s="132"/>
      <c r="AR215" s="132"/>
      <c r="AS215" s="132"/>
      <c r="AT215" s="132"/>
      <c r="AU215" s="132"/>
      <c r="AV215" s="132"/>
      <c r="AW215" s="132"/>
      <c r="AX215" s="132"/>
      <c r="AY215" s="132"/>
      <c r="AZ215" s="132"/>
      <c r="BA215" s="132"/>
    </row>
    <row r="216" spans="23:53" s="13" customFormat="1" ht="15.75">
      <c r="W216" s="62"/>
      <c r="AL216" s="44"/>
      <c r="AO216" s="132"/>
      <c r="AP216" s="132"/>
      <c r="AQ216" s="132"/>
      <c r="AR216" s="132"/>
      <c r="AS216" s="132"/>
      <c r="AT216" s="132"/>
      <c r="AU216" s="132"/>
      <c r="AV216" s="132"/>
      <c r="AW216" s="132"/>
      <c r="AX216" s="132"/>
      <c r="AY216" s="132"/>
      <c r="AZ216" s="132"/>
      <c r="BA216" s="132"/>
    </row>
    <row r="217" spans="23:53" s="13" customFormat="1" ht="15.75">
      <c r="W217" s="62"/>
      <c r="AL217" s="44"/>
      <c r="AO217" s="132"/>
      <c r="AP217" s="132"/>
      <c r="AQ217" s="132"/>
      <c r="AR217" s="132"/>
      <c r="AS217" s="132"/>
      <c r="AT217" s="132"/>
      <c r="AU217" s="132"/>
      <c r="AV217" s="132"/>
      <c r="AW217" s="132"/>
      <c r="AX217" s="132"/>
      <c r="AY217" s="132"/>
      <c r="AZ217" s="132"/>
      <c r="BA217" s="132"/>
    </row>
    <row r="218" spans="23:53" s="13" customFormat="1" ht="15.75">
      <c r="W218" s="62"/>
      <c r="AL218" s="44"/>
      <c r="AO218" s="132"/>
      <c r="AP218" s="132"/>
      <c r="AQ218" s="132"/>
      <c r="AR218" s="132"/>
      <c r="AS218" s="132"/>
      <c r="AT218" s="132"/>
      <c r="AU218" s="132"/>
      <c r="AV218" s="132"/>
      <c r="AW218" s="132"/>
      <c r="AX218" s="132"/>
      <c r="AY218" s="132"/>
      <c r="AZ218" s="132"/>
      <c r="BA218" s="132"/>
    </row>
    <row r="219" spans="23:53" s="13" customFormat="1" ht="15.75">
      <c r="W219" s="62"/>
      <c r="AL219" s="44"/>
      <c r="AO219" s="132"/>
      <c r="AP219" s="132"/>
      <c r="AQ219" s="132"/>
      <c r="AR219" s="132"/>
      <c r="AS219" s="132"/>
      <c r="AT219" s="132"/>
      <c r="AU219" s="132"/>
      <c r="AV219" s="132"/>
      <c r="AW219" s="132"/>
      <c r="AX219" s="132"/>
      <c r="AY219" s="132"/>
      <c r="AZ219" s="132"/>
      <c r="BA219" s="132"/>
    </row>
    <row r="220" spans="23:53" s="13" customFormat="1" ht="15.75">
      <c r="W220" s="62"/>
      <c r="AL220" s="44"/>
      <c r="AO220" s="132"/>
      <c r="AP220" s="132"/>
      <c r="AQ220" s="132"/>
      <c r="AR220" s="132"/>
      <c r="AS220" s="132"/>
      <c r="AT220" s="132"/>
      <c r="AU220" s="132"/>
      <c r="AV220" s="132"/>
      <c r="AW220" s="132"/>
      <c r="AX220" s="132"/>
      <c r="AY220" s="132"/>
      <c r="AZ220" s="132"/>
      <c r="BA220" s="132"/>
    </row>
    <row r="221" spans="23:53" s="13" customFormat="1" ht="15.75">
      <c r="W221" s="62"/>
      <c r="AL221" s="44"/>
      <c r="AO221" s="132"/>
      <c r="AP221" s="132"/>
      <c r="AQ221" s="132"/>
      <c r="AR221" s="132"/>
      <c r="AS221" s="132"/>
      <c r="AT221" s="132"/>
      <c r="AU221" s="132"/>
      <c r="AV221" s="132"/>
      <c r="AW221" s="132"/>
      <c r="AX221" s="132"/>
      <c r="AY221" s="132"/>
      <c r="AZ221" s="132"/>
      <c r="BA221" s="132"/>
    </row>
    <row r="222" spans="23:53" s="13" customFormat="1" ht="15.75">
      <c r="W222" s="62"/>
      <c r="AL222" s="44"/>
      <c r="AO222" s="132"/>
      <c r="AP222" s="132"/>
      <c r="AQ222" s="132"/>
      <c r="AR222" s="132"/>
      <c r="AS222" s="132"/>
      <c r="AT222" s="132"/>
      <c r="AU222" s="132"/>
      <c r="AV222" s="132"/>
      <c r="AW222" s="132"/>
      <c r="AX222" s="132"/>
      <c r="AY222" s="132"/>
      <c r="AZ222" s="132"/>
      <c r="BA222" s="132"/>
    </row>
    <row r="223" spans="23:53" s="13" customFormat="1" ht="15.75">
      <c r="W223" s="62"/>
      <c r="AL223" s="44"/>
      <c r="AO223" s="132"/>
      <c r="AP223" s="132"/>
      <c r="AQ223" s="132"/>
      <c r="AR223" s="132"/>
      <c r="AS223" s="132"/>
      <c r="AT223" s="132"/>
      <c r="AU223" s="132"/>
      <c r="AV223" s="132"/>
      <c r="AW223" s="132"/>
      <c r="AX223" s="132"/>
      <c r="AY223" s="132"/>
      <c r="AZ223" s="132"/>
      <c r="BA223" s="132"/>
    </row>
    <row r="224" spans="23:53" s="13" customFormat="1" ht="15.75">
      <c r="W224" s="62"/>
      <c r="AL224" s="44"/>
      <c r="AO224" s="132"/>
      <c r="AP224" s="132"/>
      <c r="AQ224" s="132"/>
      <c r="AR224" s="132"/>
      <c r="AS224" s="132"/>
      <c r="AT224" s="132"/>
      <c r="AU224" s="132"/>
      <c r="AV224" s="132"/>
      <c r="AW224" s="132"/>
      <c r="AX224" s="132"/>
      <c r="AY224" s="132"/>
      <c r="AZ224" s="132"/>
      <c r="BA224" s="132"/>
    </row>
    <row r="225" spans="23:53" s="13" customFormat="1" ht="15.75">
      <c r="W225" s="62"/>
      <c r="AL225" s="44"/>
      <c r="AO225" s="132"/>
      <c r="AP225" s="132"/>
      <c r="AQ225" s="132"/>
      <c r="AR225" s="132"/>
      <c r="AS225" s="132"/>
      <c r="AT225" s="132"/>
      <c r="AU225" s="132"/>
      <c r="AV225" s="132"/>
      <c r="AW225" s="132"/>
      <c r="AX225" s="132"/>
      <c r="AY225" s="132"/>
      <c r="AZ225" s="132"/>
      <c r="BA225" s="132"/>
    </row>
    <row r="226" spans="23:53" s="13" customFormat="1" ht="15.75">
      <c r="W226" s="62"/>
      <c r="AL226" s="44"/>
      <c r="AO226" s="132"/>
      <c r="AP226" s="132"/>
      <c r="AQ226" s="132"/>
      <c r="AR226" s="132"/>
      <c r="AS226" s="132"/>
      <c r="AT226" s="132"/>
      <c r="AU226" s="132"/>
      <c r="AV226" s="132"/>
      <c r="AW226" s="132"/>
      <c r="AX226" s="132"/>
      <c r="AY226" s="132"/>
      <c r="AZ226" s="132"/>
      <c r="BA226" s="132"/>
    </row>
    <row r="227" spans="23:53" s="13" customFormat="1" ht="15.75">
      <c r="W227" s="62"/>
      <c r="AL227" s="44"/>
      <c r="AO227" s="132"/>
      <c r="AP227" s="132"/>
      <c r="AQ227" s="132"/>
      <c r="AR227" s="132"/>
      <c r="AS227" s="132"/>
      <c r="AT227" s="132"/>
      <c r="AU227" s="132"/>
      <c r="AV227" s="132"/>
      <c r="AW227" s="132"/>
      <c r="AX227" s="132"/>
      <c r="AY227" s="132"/>
      <c r="AZ227" s="132"/>
      <c r="BA227" s="132"/>
    </row>
    <row r="228" spans="23:53" s="13" customFormat="1" ht="15.75">
      <c r="W228" s="62"/>
      <c r="AL228" s="44"/>
      <c r="AO228" s="132"/>
      <c r="AP228" s="132"/>
      <c r="AQ228" s="132"/>
      <c r="AR228" s="132"/>
      <c r="AS228" s="132"/>
      <c r="AT228" s="132"/>
      <c r="AU228" s="132"/>
      <c r="AV228" s="132"/>
      <c r="AW228" s="132"/>
      <c r="AX228" s="132"/>
      <c r="AY228" s="132"/>
      <c r="AZ228" s="132"/>
      <c r="BA228" s="132"/>
    </row>
    <row r="229" spans="23:53" s="13" customFormat="1" ht="15.75">
      <c r="W229" s="62"/>
      <c r="AL229" s="44"/>
      <c r="AO229" s="132"/>
      <c r="AP229" s="132"/>
      <c r="AQ229" s="132"/>
      <c r="AR229" s="132"/>
      <c r="AS229" s="132"/>
      <c r="AT229" s="132"/>
      <c r="AU229" s="132"/>
      <c r="AV229" s="132"/>
      <c r="AW229" s="132"/>
      <c r="AX229" s="132"/>
      <c r="AY229" s="132"/>
      <c r="AZ229" s="132"/>
      <c r="BA229" s="132"/>
    </row>
    <row r="230" spans="23:53" s="13" customFormat="1" ht="15.75">
      <c r="W230" s="62"/>
      <c r="AL230" s="44"/>
      <c r="AO230" s="132"/>
      <c r="AP230" s="132"/>
      <c r="AQ230" s="132"/>
      <c r="AR230" s="132"/>
      <c r="AS230" s="132"/>
      <c r="AT230" s="132"/>
      <c r="AU230" s="132"/>
      <c r="AV230" s="132"/>
      <c r="AW230" s="132"/>
      <c r="AX230" s="132"/>
      <c r="AY230" s="132"/>
      <c r="AZ230" s="132"/>
      <c r="BA230" s="132"/>
    </row>
    <row r="231" spans="23:53" s="13" customFormat="1" ht="15.75">
      <c r="W231" s="62"/>
      <c r="AL231" s="44"/>
      <c r="AO231" s="132"/>
      <c r="AP231" s="132"/>
      <c r="AQ231" s="132"/>
      <c r="AR231" s="132"/>
      <c r="AS231" s="132"/>
      <c r="AT231" s="132"/>
      <c r="AU231" s="132"/>
      <c r="AV231" s="132"/>
      <c r="AW231" s="132"/>
      <c r="AX231" s="132"/>
      <c r="AY231" s="132"/>
      <c r="AZ231" s="132"/>
      <c r="BA231" s="132"/>
    </row>
    <row r="232" spans="23:53" s="13" customFormat="1" ht="15.75">
      <c r="W232" s="62"/>
      <c r="AL232" s="44"/>
      <c r="AO232" s="132"/>
      <c r="AP232" s="132"/>
      <c r="AQ232" s="132"/>
      <c r="AR232" s="132"/>
      <c r="AS232" s="132"/>
      <c r="AT232" s="132"/>
      <c r="AU232" s="132"/>
      <c r="AV232" s="132"/>
      <c r="AW232" s="132"/>
      <c r="AX232" s="132"/>
      <c r="AY232" s="132"/>
      <c r="AZ232" s="132"/>
      <c r="BA232" s="132"/>
    </row>
    <row r="233" spans="23:53" s="13" customFormat="1" ht="15.75">
      <c r="W233" s="62"/>
      <c r="AL233" s="44"/>
      <c r="AO233" s="132"/>
      <c r="AP233" s="132"/>
      <c r="AQ233" s="132"/>
      <c r="AR233" s="132"/>
      <c r="AS233" s="132"/>
      <c r="AT233" s="132"/>
      <c r="AU233" s="132"/>
      <c r="AV233" s="132"/>
      <c r="AW233" s="132"/>
      <c r="AX233" s="132"/>
      <c r="AY233" s="132"/>
      <c r="AZ233" s="132"/>
      <c r="BA233" s="132"/>
    </row>
    <row r="234" spans="23:53" s="13" customFormat="1" ht="15.75">
      <c r="W234" s="62"/>
      <c r="AL234" s="44"/>
      <c r="AO234" s="132"/>
      <c r="AP234" s="132"/>
      <c r="AQ234" s="132"/>
      <c r="AR234" s="132"/>
      <c r="AS234" s="132"/>
      <c r="AT234" s="132"/>
      <c r="AU234" s="132"/>
      <c r="AV234" s="132"/>
      <c r="AW234" s="132"/>
      <c r="AX234" s="132"/>
      <c r="AY234" s="132"/>
      <c r="AZ234" s="132"/>
      <c r="BA234" s="132"/>
    </row>
    <row r="235" spans="23:53" s="13" customFormat="1" ht="15.75">
      <c r="W235" s="62"/>
      <c r="AL235" s="44"/>
      <c r="AO235" s="132"/>
      <c r="AP235" s="132"/>
      <c r="AQ235" s="132"/>
      <c r="AR235" s="132"/>
      <c r="AS235" s="132"/>
      <c r="AT235" s="132"/>
      <c r="AU235" s="132"/>
      <c r="AV235" s="132"/>
      <c r="AW235" s="132"/>
      <c r="AX235" s="132"/>
      <c r="AY235" s="132"/>
      <c r="AZ235" s="132"/>
      <c r="BA235" s="132"/>
    </row>
    <row r="236" spans="23:53" s="13" customFormat="1" ht="15.75">
      <c r="W236" s="62"/>
      <c r="AL236" s="44"/>
      <c r="AO236" s="132"/>
      <c r="AP236" s="132"/>
      <c r="AQ236" s="132"/>
      <c r="AR236" s="132"/>
      <c r="AS236" s="132"/>
      <c r="AT236" s="132"/>
      <c r="AU236" s="132"/>
      <c r="AV236" s="132"/>
      <c r="AW236" s="132"/>
      <c r="AX236" s="132"/>
      <c r="AY236" s="132"/>
      <c r="AZ236" s="132"/>
      <c r="BA236" s="132"/>
    </row>
    <row r="237" spans="23:53" s="13" customFormat="1" ht="15.75">
      <c r="W237" s="62"/>
      <c r="AL237" s="44"/>
      <c r="AO237" s="132"/>
      <c r="AP237" s="132"/>
      <c r="AQ237" s="132"/>
      <c r="AR237" s="132"/>
      <c r="AS237" s="132"/>
      <c r="AT237" s="132"/>
      <c r="AU237" s="132"/>
      <c r="AV237" s="132"/>
      <c r="AW237" s="132"/>
      <c r="AX237" s="132"/>
      <c r="AY237" s="132"/>
      <c r="AZ237" s="132"/>
      <c r="BA237" s="132"/>
    </row>
    <row r="238" spans="23:53" s="13" customFormat="1" ht="15.75">
      <c r="W238" s="62"/>
      <c r="AL238" s="44"/>
      <c r="AO238" s="132"/>
      <c r="AP238" s="132"/>
      <c r="AQ238" s="132"/>
      <c r="AR238" s="132"/>
      <c r="AS238" s="132"/>
      <c r="AT238" s="132"/>
      <c r="AU238" s="132"/>
      <c r="AV238" s="132"/>
      <c r="AW238" s="132"/>
      <c r="AX238" s="132"/>
      <c r="AY238" s="132"/>
      <c r="AZ238" s="132"/>
      <c r="BA238" s="132"/>
    </row>
    <row r="239" spans="23:53" s="13" customFormat="1" ht="15.75">
      <c r="W239" s="62"/>
      <c r="AL239" s="44"/>
      <c r="AO239" s="132"/>
      <c r="AP239" s="132"/>
      <c r="AQ239" s="132"/>
      <c r="AR239" s="132"/>
      <c r="AS239" s="132"/>
      <c r="AT239" s="132"/>
      <c r="AU239" s="132"/>
      <c r="AV239" s="132"/>
      <c r="AW239" s="132"/>
      <c r="AX239" s="132"/>
      <c r="AY239" s="132"/>
      <c r="AZ239" s="132"/>
      <c r="BA239" s="132"/>
    </row>
    <row r="240" spans="23:53" s="13" customFormat="1" ht="15.75">
      <c r="W240" s="62"/>
      <c r="AL240" s="44"/>
      <c r="AO240" s="132"/>
      <c r="AP240" s="132"/>
      <c r="AQ240" s="132"/>
      <c r="AR240" s="132"/>
      <c r="AS240" s="132"/>
      <c r="AT240" s="132"/>
      <c r="AU240" s="132"/>
      <c r="AV240" s="132"/>
      <c r="AW240" s="132"/>
      <c r="AX240" s="132"/>
      <c r="AY240" s="132"/>
      <c r="AZ240" s="132"/>
      <c r="BA240" s="132"/>
    </row>
    <row r="241" spans="23:53" s="13" customFormat="1" ht="15.75">
      <c r="W241" s="62"/>
      <c r="AL241" s="44"/>
      <c r="AO241" s="132"/>
      <c r="AP241" s="132"/>
      <c r="AQ241" s="132"/>
      <c r="AR241" s="132"/>
      <c r="AS241" s="132"/>
      <c r="AT241" s="132"/>
      <c r="AU241" s="132"/>
      <c r="AV241" s="132"/>
      <c r="AW241" s="132"/>
      <c r="AX241" s="132"/>
      <c r="AY241" s="132"/>
      <c r="AZ241" s="132"/>
      <c r="BA241" s="132"/>
    </row>
    <row r="242" spans="23:53" s="13" customFormat="1" ht="15.75">
      <c r="W242" s="62"/>
      <c r="AL242" s="44"/>
      <c r="AO242" s="132"/>
      <c r="AP242" s="132"/>
      <c r="AQ242" s="132"/>
      <c r="AR242" s="132"/>
      <c r="AS242" s="132"/>
      <c r="AT242" s="132"/>
      <c r="AU242" s="132"/>
      <c r="AV242" s="132"/>
      <c r="AW242" s="132"/>
      <c r="AX242" s="132"/>
      <c r="AY242" s="132"/>
      <c r="AZ242" s="132"/>
      <c r="BA242" s="132"/>
    </row>
    <row r="243" spans="23:53" s="13" customFormat="1" ht="15.75">
      <c r="W243" s="62"/>
      <c r="AL243" s="44"/>
      <c r="AO243" s="132"/>
      <c r="AP243" s="132"/>
      <c r="AQ243" s="132"/>
      <c r="AR243" s="132"/>
      <c r="AS243" s="132"/>
      <c r="AT243" s="132"/>
      <c r="AU243" s="132"/>
      <c r="AV243" s="132"/>
      <c r="AW243" s="132"/>
      <c r="AX243" s="132"/>
      <c r="AY243" s="132"/>
      <c r="AZ243" s="132"/>
      <c r="BA243" s="132"/>
    </row>
    <row r="244" spans="23:53" s="13" customFormat="1" ht="15.75">
      <c r="W244" s="62"/>
      <c r="AL244" s="44"/>
      <c r="AO244" s="132"/>
      <c r="AP244" s="132"/>
      <c r="AQ244" s="132"/>
      <c r="AR244" s="132"/>
      <c r="AS244" s="132"/>
      <c r="AT244" s="132"/>
      <c r="AU244" s="132"/>
      <c r="AV244" s="132"/>
      <c r="AW244" s="132"/>
      <c r="AX244" s="132"/>
      <c r="AY244" s="132"/>
      <c r="AZ244" s="132"/>
      <c r="BA244" s="132"/>
    </row>
    <row r="245" spans="23:53" s="13" customFormat="1" ht="15.75">
      <c r="W245" s="62"/>
      <c r="AL245" s="44"/>
      <c r="AO245" s="132"/>
      <c r="AP245" s="132"/>
      <c r="AQ245" s="132"/>
      <c r="AR245" s="132"/>
      <c r="AS245" s="132"/>
      <c r="AT245" s="132"/>
      <c r="AU245" s="132"/>
      <c r="AV245" s="132"/>
      <c r="AW245" s="132"/>
      <c r="AX245" s="132"/>
      <c r="AY245" s="132"/>
      <c r="AZ245" s="132"/>
      <c r="BA245" s="132"/>
    </row>
    <row r="246" spans="23:53" s="13" customFormat="1" ht="15.75">
      <c r="W246" s="62"/>
      <c r="AL246" s="44"/>
      <c r="AO246" s="132"/>
      <c r="AP246" s="132"/>
      <c r="AQ246" s="132"/>
      <c r="AR246" s="132"/>
      <c r="AS246" s="132"/>
      <c r="AT246" s="132"/>
      <c r="AU246" s="132"/>
      <c r="AV246" s="132"/>
      <c r="AW246" s="132"/>
      <c r="AX246" s="132"/>
      <c r="AY246" s="132"/>
      <c r="AZ246" s="132"/>
      <c r="BA246" s="132"/>
    </row>
    <row r="247" spans="23:53" s="13" customFormat="1" ht="15.75">
      <c r="W247" s="62"/>
      <c r="AL247" s="44"/>
      <c r="AO247" s="132"/>
      <c r="AP247" s="132"/>
      <c r="AQ247" s="132"/>
      <c r="AR247" s="132"/>
      <c r="AS247" s="132"/>
      <c r="AT247" s="132"/>
      <c r="AU247" s="132"/>
      <c r="AV247" s="132"/>
      <c r="AW247" s="132"/>
      <c r="AX247" s="132"/>
      <c r="AY247" s="132"/>
      <c r="AZ247" s="132"/>
      <c r="BA247" s="132"/>
    </row>
    <row r="248" spans="23:53" s="13" customFormat="1" ht="15.75">
      <c r="W248" s="62"/>
      <c r="AL248" s="44"/>
      <c r="AO248" s="132"/>
      <c r="AP248" s="132"/>
      <c r="AQ248" s="132"/>
      <c r="AR248" s="132"/>
      <c r="AS248" s="132"/>
      <c r="AT248" s="132"/>
      <c r="AU248" s="132"/>
      <c r="AV248" s="132"/>
      <c r="AW248" s="132"/>
      <c r="AX248" s="132"/>
      <c r="AY248" s="132"/>
      <c r="AZ248" s="132"/>
      <c r="BA248" s="132"/>
    </row>
    <row r="249" spans="23:53" s="13" customFormat="1" ht="15.75">
      <c r="W249" s="62"/>
      <c r="AL249" s="44"/>
      <c r="AO249" s="132"/>
      <c r="AP249" s="132"/>
      <c r="AQ249" s="132"/>
      <c r="AR249" s="132"/>
      <c r="AS249" s="132"/>
      <c r="AT249" s="132"/>
      <c r="AU249" s="132"/>
      <c r="AV249" s="132"/>
      <c r="AW249" s="132"/>
      <c r="AX249" s="132"/>
      <c r="AY249" s="132"/>
      <c r="AZ249" s="132"/>
      <c r="BA249" s="132"/>
    </row>
    <row r="250" spans="23:53" s="13" customFormat="1" ht="15.75">
      <c r="W250" s="62"/>
      <c r="AL250" s="44"/>
      <c r="AO250" s="132"/>
      <c r="AP250" s="132"/>
      <c r="AQ250" s="132"/>
      <c r="AR250" s="132"/>
      <c r="AS250" s="132"/>
      <c r="AT250" s="132"/>
      <c r="AU250" s="132"/>
      <c r="AV250" s="132"/>
      <c r="AW250" s="132"/>
      <c r="AX250" s="132"/>
      <c r="AY250" s="132"/>
      <c r="AZ250" s="132"/>
      <c r="BA250" s="132"/>
    </row>
    <row r="251" spans="23:53" s="13" customFormat="1" ht="15.75">
      <c r="W251" s="62"/>
      <c r="AL251" s="44"/>
      <c r="AO251" s="132"/>
      <c r="AP251" s="132"/>
      <c r="AQ251" s="132"/>
      <c r="AR251" s="132"/>
      <c r="AS251" s="132"/>
      <c r="AT251" s="132"/>
      <c r="AU251" s="132"/>
      <c r="AV251" s="132"/>
      <c r="AW251" s="132"/>
      <c r="AX251" s="132"/>
      <c r="AY251" s="132"/>
      <c r="AZ251" s="132"/>
      <c r="BA251" s="132"/>
    </row>
    <row r="252" spans="23:53" s="13" customFormat="1" ht="15.75">
      <c r="W252" s="62"/>
      <c r="AL252" s="44"/>
      <c r="AO252" s="132"/>
      <c r="AP252" s="132"/>
      <c r="AQ252" s="132"/>
      <c r="AR252" s="132"/>
      <c r="AS252" s="132"/>
      <c r="AT252" s="132"/>
      <c r="AU252" s="132"/>
      <c r="AV252" s="132"/>
      <c r="AW252" s="132"/>
      <c r="AX252" s="132"/>
      <c r="AY252" s="132"/>
      <c r="AZ252" s="132"/>
      <c r="BA252" s="132"/>
    </row>
    <row r="253" spans="23:53" s="13" customFormat="1" ht="15.75">
      <c r="W253" s="62"/>
      <c r="AL253" s="44"/>
      <c r="AO253" s="132"/>
      <c r="AP253" s="132"/>
      <c r="AQ253" s="132"/>
      <c r="AR253" s="132"/>
      <c r="AS253" s="132"/>
      <c r="AT253" s="132"/>
      <c r="AU253" s="132"/>
      <c r="AV253" s="132"/>
      <c r="AW253" s="132"/>
      <c r="AX253" s="132"/>
      <c r="AY253" s="132"/>
      <c r="AZ253" s="132"/>
      <c r="BA253" s="132"/>
    </row>
    <row r="254" spans="23:53" s="13" customFormat="1" ht="15.75">
      <c r="W254" s="62"/>
      <c r="AL254" s="44"/>
      <c r="AO254" s="132"/>
      <c r="AP254" s="132"/>
      <c r="AQ254" s="132"/>
      <c r="AR254" s="132"/>
      <c r="AS254" s="132"/>
      <c r="AT254" s="132"/>
      <c r="AU254" s="132"/>
      <c r="AV254" s="132"/>
      <c r="AW254" s="132"/>
      <c r="AX254" s="132"/>
      <c r="AY254" s="132"/>
      <c r="AZ254" s="132"/>
      <c r="BA254" s="132"/>
    </row>
    <row r="255" spans="23:53" s="13" customFormat="1" ht="15.75">
      <c r="W255" s="62"/>
      <c r="AL255" s="44"/>
      <c r="AO255" s="132"/>
      <c r="AP255" s="132"/>
      <c r="AQ255" s="132"/>
      <c r="AR255" s="132"/>
      <c r="AS255" s="132"/>
      <c r="AT255" s="132"/>
      <c r="AU255" s="132"/>
      <c r="AV255" s="132"/>
      <c r="AW255" s="132"/>
      <c r="AX255" s="132"/>
      <c r="AY255" s="132"/>
      <c r="AZ255" s="132"/>
      <c r="BA255" s="132"/>
    </row>
    <row r="256" spans="23:53" s="13" customFormat="1" ht="15.75">
      <c r="W256" s="62"/>
      <c r="AL256" s="44"/>
      <c r="AO256" s="132"/>
      <c r="AP256" s="132"/>
      <c r="AQ256" s="132"/>
      <c r="AR256" s="132"/>
      <c r="AS256" s="132"/>
      <c r="AT256" s="132"/>
      <c r="AU256" s="132"/>
      <c r="AV256" s="132"/>
      <c r="AW256" s="132"/>
      <c r="AX256" s="132"/>
      <c r="AY256" s="132"/>
      <c r="AZ256" s="132"/>
      <c r="BA256" s="132"/>
    </row>
    <row r="257" spans="23:53" s="13" customFormat="1" ht="15.75">
      <c r="W257" s="62"/>
      <c r="AL257" s="44"/>
      <c r="AO257" s="132"/>
      <c r="AP257" s="132"/>
      <c r="AQ257" s="132"/>
      <c r="AR257" s="132"/>
      <c r="AS257" s="132"/>
      <c r="AT257" s="132"/>
      <c r="AU257" s="132"/>
      <c r="AV257" s="132"/>
      <c r="AW257" s="132"/>
      <c r="AX257" s="132"/>
      <c r="AY257" s="132"/>
      <c r="AZ257" s="132"/>
      <c r="BA257" s="132"/>
    </row>
    <row r="258" spans="23:53" s="13" customFormat="1" ht="15.75">
      <c r="W258" s="62"/>
      <c r="AL258" s="44"/>
      <c r="AO258" s="132"/>
      <c r="AP258" s="132"/>
      <c r="AQ258" s="132"/>
      <c r="AR258" s="132"/>
      <c r="AS258" s="132"/>
      <c r="AT258" s="132"/>
      <c r="AU258" s="132"/>
      <c r="AV258" s="132"/>
      <c r="AW258" s="132"/>
      <c r="AX258" s="132"/>
      <c r="AY258" s="132"/>
      <c r="AZ258" s="132"/>
      <c r="BA258" s="132"/>
    </row>
    <row r="259" spans="23:53" s="13" customFormat="1" ht="15.75">
      <c r="W259" s="62"/>
      <c r="AL259" s="44"/>
      <c r="AO259" s="132"/>
      <c r="AP259" s="132"/>
      <c r="AQ259" s="132"/>
      <c r="AR259" s="132"/>
      <c r="AS259" s="132"/>
      <c r="AT259" s="132"/>
      <c r="AU259" s="132"/>
      <c r="AV259" s="132"/>
      <c r="AW259" s="132"/>
      <c r="AX259" s="132"/>
      <c r="AY259" s="132"/>
      <c r="AZ259" s="132"/>
      <c r="BA259" s="132"/>
    </row>
    <row r="260" spans="23:53" s="13" customFormat="1" ht="15.75">
      <c r="W260" s="62"/>
      <c r="AL260" s="44"/>
      <c r="AO260" s="132"/>
      <c r="AP260" s="132"/>
      <c r="AQ260" s="132"/>
      <c r="AR260" s="132"/>
      <c r="AS260" s="132"/>
      <c r="AT260" s="132"/>
      <c r="AU260" s="132"/>
      <c r="AV260" s="132"/>
      <c r="AW260" s="132"/>
      <c r="AX260" s="132"/>
      <c r="AY260" s="132"/>
      <c r="AZ260" s="132"/>
      <c r="BA260" s="132"/>
    </row>
    <row r="261" spans="23:53" s="13" customFormat="1" ht="15.75">
      <c r="W261" s="62"/>
      <c r="AL261" s="44"/>
      <c r="AO261" s="132"/>
      <c r="AP261" s="132"/>
      <c r="AQ261" s="132"/>
      <c r="AR261" s="132"/>
      <c r="AS261" s="132"/>
      <c r="AT261" s="132"/>
      <c r="AU261" s="132"/>
      <c r="AV261" s="132"/>
      <c r="AW261" s="132"/>
      <c r="AX261" s="132"/>
      <c r="AY261" s="132"/>
      <c r="AZ261" s="132"/>
      <c r="BA261" s="132"/>
    </row>
    <row r="262" spans="23:53" s="13" customFormat="1" ht="15.75">
      <c r="W262" s="62"/>
      <c r="AL262" s="44"/>
      <c r="AO262" s="132"/>
      <c r="AP262" s="132"/>
      <c r="AQ262" s="132"/>
      <c r="AR262" s="132"/>
      <c r="AS262" s="132"/>
      <c r="AT262" s="132"/>
      <c r="AU262" s="132"/>
      <c r="AV262" s="132"/>
      <c r="AW262" s="132"/>
      <c r="AX262" s="132"/>
      <c r="AY262" s="132"/>
      <c r="AZ262" s="132"/>
      <c r="BA262" s="132"/>
    </row>
    <row r="263" spans="23:53" s="13" customFormat="1" ht="15.75">
      <c r="W263" s="62"/>
      <c r="AL263" s="44"/>
      <c r="AO263" s="132"/>
      <c r="AP263" s="132"/>
      <c r="AQ263" s="132"/>
      <c r="AR263" s="132"/>
      <c r="AS263" s="132"/>
      <c r="AT263" s="132"/>
      <c r="AU263" s="132"/>
      <c r="AV263" s="132"/>
      <c r="AW263" s="132"/>
      <c r="AX263" s="132"/>
      <c r="AY263" s="132"/>
      <c r="AZ263" s="132"/>
      <c r="BA263" s="132"/>
    </row>
    <row r="264" spans="23:53" s="13" customFormat="1" ht="15.75">
      <c r="W264" s="62"/>
      <c r="AL264" s="44"/>
      <c r="AO264" s="132"/>
      <c r="AP264" s="132"/>
      <c r="AQ264" s="132"/>
      <c r="AR264" s="132"/>
      <c r="AS264" s="132"/>
      <c r="AT264" s="132"/>
      <c r="AU264" s="132"/>
      <c r="AV264" s="132"/>
      <c r="AW264" s="132"/>
      <c r="AX264" s="132"/>
      <c r="AY264" s="132"/>
      <c r="AZ264" s="132"/>
      <c r="BA264" s="132"/>
    </row>
    <row r="265" spans="23:53" s="13" customFormat="1" ht="15.75">
      <c r="W265" s="62"/>
      <c r="AL265" s="44"/>
      <c r="AO265" s="132"/>
      <c r="AP265" s="132"/>
      <c r="AQ265" s="132"/>
      <c r="AR265" s="132"/>
      <c r="AS265" s="132"/>
      <c r="AT265" s="132"/>
      <c r="AU265" s="132"/>
      <c r="AV265" s="132"/>
      <c r="AW265" s="132"/>
      <c r="AX265" s="132"/>
      <c r="AY265" s="132"/>
      <c r="AZ265" s="132"/>
      <c r="BA265" s="132"/>
    </row>
    <row r="266" spans="23:53" s="13" customFormat="1" ht="15.75">
      <c r="W266" s="62"/>
      <c r="AL266" s="44"/>
      <c r="AO266" s="132"/>
      <c r="AP266" s="132"/>
      <c r="AQ266" s="132"/>
      <c r="AR266" s="132"/>
      <c r="AS266" s="132"/>
      <c r="AT266" s="132"/>
      <c r="AU266" s="132"/>
      <c r="AV266" s="132"/>
      <c r="AW266" s="132"/>
      <c r="AX266" s="132"/>
      <c r="AY266" s="132"/>
      <c r="AZ266" s="132"/>
      <c r="BA266" s="132"/>
    </row>
    <row r="267" spans="23:53" s="13" customFormat="1" ht="15.75">
      <c r="W267" s="62"/>
      <c r="AL267" s="44"/>
      <c r="AO267" s="132"/>
      <c r="AP267" s="132"/>
      <c r="AQ267" s="132"/>
      <c r="AR267" s="132"/>
      <c r="AS267" s="132"/>
      <c r="AT267" s="132"/>
      <c r="AU267" s="132"/>
      <c r="AV267" s="132"/>
      <c r="AW267" s="132"/>
      <c r="AX267" s="132"/>
      <c r="AY267" s="132"/>
      <c r="AZ267" s="132"/>
      <c r="BA267" s="132"/>
    </row>
    <row r="268" spans="23:53" s="13" customFormat="1" ht="15.75">
      <c r="W268" s="62"/>
      <c r="AL268" s="44"/>
      <c r="AO268" s="132"/>
      <c r="AP268" s="132"/>
      <c r="AQ268" s="132"/>
      <c r="AR268" s="132"/>
      <c r="AS268" s="132"/>
      <c r="AT268" s="132"/>
      <c r="AU268" s="132"/>
      <c r="AV268" s="132"/>
      <c r="AW268" s="132"/>
      <c r="AX268" s="132"/>
      <c r="AY268" s="132"/>
      <c r="AZ268" s="132"/>
      <c r="BA268" s="132"/>
    </row>
    <row r="269" spans="23:53" s="13" customFormat="1" ht="15.75">
      <c r="W269" s="62"/>
      <c r="AL269" s="44"/>
      <c r="AO269" s="132"/>
      <c r="AP269" s="132"/>
      <c r="AQ269" s="132"/>
      <c r="AR269" s="132"/>
      <c r="AS269" s="132"/>
      <c r="AT269" s="132"/>
      <c r="AU269" s="132"/>
      <c r="AV269" s="132"/>
      <c r="AW269" s="132"/>
      <c r="AX269" s="132"/>
      <c r="AY269" s="132"/>
      <c r="AZ269" s="132"/>
      <c r="BA269" s="132"/>
    </row>
    <row r="270" spans="23:53" s="13" customFormat="1" ht="15.75">
      <c r="W270" s="62"/>
      <c r="AL270" s="44"/>
      <c r="AO270" s="132"/>
      <c r="AP270" s="132"/>
      <c r="AQ270" s="132"/>
      <c r="AR270" s="132"/>
      <c r="AS270" s="132"/>
      <c r="AT270" s="132"/>
      <c r="AU270" s="132"/>
      <c r="AV270" s="132"/>
      <c r="AW270" s="132"/>
      <c r="AX270" s="132"/>
      <c r="AY270" s="132"/>
      <c r="AZ270" s="132"/>
      <c r="BA270" s="132"/>
    </row>
    <row r="271" spans="23:53" s="13" customFormat="1" ht="15.75">
      <c r="W271" s="62"/>
      <c r="AL271" s="44"/>
      <c r="AO271" s="132"/>
      <c r="AP271" s="132"/>
      <c r="AQ271" s="132"/>
      <c r="AR271" s="132"/>
      <c r="AS271" s="132"/>
      <c r="AT271" s="132"/>
      <c r="AU271" s="132"/>
      <c r="AV271" s="132"/>
      <c r="AW271" s="132"/>
      <c r="AX271" s="132"/>
      <c r="AY271" s="132"/>
      <c r="AZ271" s="132"/>
      <c r="BA271" s="132"/>
    </row>
    <row r="272" spans="23:53" s="13" customFormat="1" ht="15.75">
      <c r="W272" s="62"/>
      <c r="AL272" s="44"/>
      <c r="AO272" s="132"/>
      <c r="AP272" s="132"/>
      <c r="AQ272" s="132"/>
      <c r="AR272" s="132"/>
      <c r="AS272" s="132"/>
      <c r="AT272" s="132"/>
      <c r="AU272" s="132"/>
      <c r="AV272" s="132"/>
      <c r="AW272" s="132"/>
      <c r="AX272" s="132"/>
      <c r="AY272" s="132"/>
      <c r="AZ272" s="132"/>
      <c r="BA272" s="132"/>
    </row>
    <row r="273" spans="23:53" s="13" customFormat="1" ht="15.75">
      <c r="W273" s="62"/>
      <c r="AL273" s="44"/>
      <c r="AO273" s="132"/>
      <c r="AP273" s="132"/>
      <c r="AQ273" s="132"/>
      <c r="AR273" s="132"/>
      <c r="AS273" s="132"/>
      <c r="AT273" s="132"/>
      <c r="AU273" s="132"/>
      <c r="AV273" s="132"/>
      <c r="AW273" s="132"/>
      <c r="AX273" s="132"/>
      <c r="AY273" s="132"/>
      <c r="AZ273" s="132"/>
      <c r="BA273" s="132"/>
    </row>
    <row r="274" spans="23:53" s="13" customFormat="1" ht="15.75">
      <c r="W274" s="62"/>
      <c r="AL274" s="44"/>
      <c r="AO274" s="132"/>
      <c r="AP274" s="132"/>
      <c r="AQ274" s="132"/>
      <c r="AR274" s="132"/>
      <c r="AS274" s="132"/>
      <c r="AT274" s="132"/>
      <c r="AU274" s="132"/>
      <c r="AV274" s="132"/>
      <c r="AW274" s="132"/>
      <c r="AX274" s="132"/>
      <c r="AY274" s="132"/>
      <c r="AZ274" s="132"/>
      <c r="BA274" s="132"/>
    </row>
    <row r="275" spans="23:53" s="13" customFormat="1" ht="15.75">
      <c r="W275" s="62"/>
      <c r="AL275" s="44"/>
      <c r="AO275" s="132"/>
      <c r="AP275" s="132"/>
      <c r="AQ275" s="132"/>
      <c r="AR275" s="132"/>
      <c r="AS275" s="132"/>
      <c r="AT275" s="132"/>
      <c r="AU275" s="132"/>
      <c r="AV275" s="132"/>
      <c r="AW275" s="132"/>
      <c r="AX275" s="132"/>
      <c r="AY275" s="132"/>
      <c r="AZ275" s="132"/>
      <c r="BA275" s="132"/>
    </row>
    <row r="276" spans="23:53" s="13" customFormat="1" ht="15.75">
      <c r="W276" s="62"/>
      <c r="AL276" s="44"/>
      <c r="AO276" s="132"/>
      <c r="AP276" s="132"/>
      <c r="AQ276" s="132"/>
      <c r="AR276" s="132"/>
      <c r="AS276" s="132"/>
      <c r="AT276" s="132"/>
      <c r="AU276" s="132"/>
      <c r="AV276" s="132"/>
      <c r="AW276" s="132"/>
      <c r="AX276" s="132"/>
      <c r="AY276" s="132"/>
      <c r="AZ276" s="132"/>
      <c r="BA276" s="132"/>
    </row>
    <row r="277" spans="23:53" s="13" customFormat="1" ht="15.75">
      <c r="W277" s="62"/>
      <c r="AL277" s="44"/>
      <c r="AO277" s="132"/>
      <c r="AP277" s="132"/>
      <c r="AQ277" s="132"/>
      <c r="AR277" s="132"/>
      <c r="AS277" s="132"/>
      <c r="AT277" s="132"/>
      <c r="AU277" s="132"/>
      <c r="AV277" s="132"/>
      <c r="AW277" s="132"/>
      <c r="AX277" s="132"/>
      <c r="AY277" s="132"/>
      <c r="AZ277" s="132"/>
      <c r="BA277" s="132"/>
    </row>
    <row r="278" spans="23:53" s="13" customFormat="1" ht="15.75">
      <c r="W278" s="62"/>
      <c r="AL278" s="44"/>
      <c r="AO278" s="132"/>
      <c r="AP278" s="132"/>
      <c r="AQ278" s="132"/>
      <c r="AR278" s="132"/>
      <c r="AS278" s="132"/>
      <c r="AT278" s="132"/>
      <c r="AU278" s="132"/>
      <c r="AV278" s="132"/>
      <c r="AW278" s="132"/>
      <c r="AX278" s="132"/>
      <c r="AY278" s="132"/>
      <c r="AZ278" s="132"/>
      <c r="BA278" s="132"/>
    </row>
    <row r="279" spans="23:53" s="13" customFormat="1" ht="15.75">
      <c r="W279" s="62"/>
      <c r="AL279" s="44"/>
      <c r="AO279" s="132"/>
      <c r="AP279" s="132"/>
      <c r="AQ279" s="132"/>
      <c r="AR279" s="132"/>
      <c r="AS279" s="132"/>
      <c r="AT279" s="132"/>
      <c r="AU279" s="132"/>
      <c r="AV279" s="132"/>
      <c r="AW279" s="132"/>
      <c r="AX279" s="132"/>
      <c r="AY279" s="132"/>
      <c r="AZ279" s="132"/>
      <c r="BA279" s="132"/>
    </row>
    <row r="280" spans="23:53" s="13" customFormat="1" ht="15.75">
      <c r="W280" s="62"/>
      <c r="AL280" s="44"/>
      <c r="AO280" s="132"/>
      <c r="AP280" s="132"/>
      <c r="AQ280" s="132"/>
      <c r="AR280" s="132"/>
      <c r="AS280" s="132"/>
      <c r="AT280" s="132"/>
      <c r="AU280" s="132"/>
      <c r="AV280" s="132"/>
      <c r="AW280" s="132"/>
      <c r="AX280" s="132"/>
      <c r="AY280" s="132"/>
      <c r="AZ280" s="132"/>
      <c r="BA280" s="132"/>
    </row>
    <row r="281" spans="23:53" s="13" customFormat="1" ht="15.75">
      <c r="W281" s="62"/>
      <c r="AL281" s="44"/>
      <c r="AO281" s="132"/>
      <c r="AP281" s="132"/>
      <c r="AQ281" s="132"/>
      <c r="AR281" s="132"/>
      <c r="AS281" s="132"/>
      <c r="AT281" s="132"/>
      <c r="AU281" s="132"/>
      <c r="AV281" s="132"/>
      <c r="AW281" s="132"/>
      <c r="AX281" s="132"/>
      <c r="AY281" s="132"/>
      <c r="AZ281" s="132"/>
      <c r="BA281" s="132"/>
    </row>
    <row r="282" spans="23:53" s="13" customFormat="1" ht="15.75">
      <c r="W282" s="62"/>
      <c r="AL282" s="44"/>
      <c r="AO282" s="132"/>
      <c r="AP282" s="132"/>
      <c r="AQ282" s="132"/>
      <c r="AR282" s="132"/>
      <c r="AS282" s="132"/>
      <c r="AT282" s="132"/>
      <c r="AU282" s="132"/>
      <c r="AV282" s="132"/>
      <c r="AW282" s="132"/>
      <c r="AX282" s="132"/>
      <c r="AY282" s="132"/>
      <c r="AZ282" s="132"/>
      <c r="BA282" s="132"/>
    </row>
    <row r="283" spans="23:53" s="13" customFormat="1" ht="15.75">
      <c r="W283" s="62"/>
      <c r="AL283" s="44"/>
      <c r="AO283" s="132"/>
      <c r="AP283" s="132"/>
      <c r="AQ283" s="132"/>
      <c r="AR283" s="132"/>
      <c r="AS283" s="132"/>
      <c r="AT283" s="132"/>
      <c r="AU283" s="132"/>
      <c r="AV283" s="132"/>
      <c r="AW283" s="132"/>
      <c r="AX283" s="132"/>
      <c r="AY283" s="132"/>
      <c r="AZ283" s="132"/>
      <c r="BA283" s="132"/>
    </row>
    <row r="284" spans="23:53" s="13" customFormat="1" ht="15.75">
      <c r="W284" s="62"/>
      <c r="AL284" s="44"/>
      <c r="AO284" s="132"/>
      <c r="AP284" s="132"/>
      <c r="AQ284" s="132"/>
      <c r="AR284" s="132"/>
      <c r="AS284" s="132"/>
      <c r="AT284" s="132"/>
      <c r="AU284" s="132"/>
      <c r="AV284" s="132"/>
      <c r="AW284" s="132"/>
      <c r="AX284" s="132"/>
      <c r="AY284" s="132"/>
      <c r="AZ284" s="132"/>
      <c r="BA284" s="132"/>
    </row>
    <row r="285" spans="23:53" s="13" customFormat="1" ht="15.75">
      <c r="W285" s="62"/>
      <c r="AL285" s="44"/>
      <c r="AO285" s="132"/>
      <c r="AP285" s="132"/>
      <c r="AQ285" s="132"/>
      <c r="AR285" s="132"/>
      <c r="AS285" s="132"/>
      <c r="AT285" s="132"/>
      <c r="AU285" s="132"/>
      <c r="AV285" s="132"/>
      <c r="AW285" s="132"/>
      <c r="AX285" s="132"/>
      <c r="AY285" s="132"/>
      <c r="AZ285" s="132"/>
      <c r="BA285" s="132"/>
    </row>
    <row r="286" spans="23:53" s="13" customFormat="1" ht="15.75">
      <c r="W286" s="62"/>
      <c r="AL286" s="44"/>
      <c r="AO286" s="132"/>
      <c r="AP286" s="132"/>
      <c r="AQ286" s="132"/>
      <c r="AR286" s="132"/>
      <c r="AS286" s="132"/>
      <c r="AT286" s="132"/>
      <c r="AU286" s="132"/>
      <c r="AV286" s="132"/>
      <c r="AW286" s="132"/>
      <c r="AX286" s="132"/>
      <c r="AY286" s="132"/>
      <c r="AZ286" s="132"/>
      <c r="BA286" s="132"/>
    </row>
    <row r="287" spans="23:53" s="13" customFormat="1" ht="15.75">
      <c r="W287" s="62"/>
      <c r="AL287" s="44"/>
      <c r="AO287" s="132"/>
      <c r="AP287" s="132"/>
      <c r="AQ287" s="132"/>
      <c r="AR287" s="132"/>
      <c r="AS287" s="132"/>
      <c r="AT287" s="132"/>
      <c r="AU287" s="132"/>
      <c r="AV287" s="132"/>
      <c r="AW287" s="132"/>
      <c r="AX287" s="132"/>
      <c r="AY287" s="132"/>
      <c r="AZ287" s="132"/>
      <c r="BA287" s="132"/>
    </row>
    <row r="288" spans="23:53" s="13" customFormat="1" ht="15.75">
      <c r="W288" s="62"/>
      <c r="AL288" s="44"/>
      <c r="AO288" s="132"/>
      <c r="AP288" s="132"/>
      <c r="AQ288" s="132"/>
      <c r="AR288" s="132"/>
      <c r="AS288" s="132"/>
      <c r="AT288" s="132"/>
      <c r="AU288" s="132"/>
      <c r="AV288" s="132"/>
      <c r="AW288" s="132"/>
      <c r="AX288" s="132"/>
      <c r="AY288" s="132"/>
      <c r="AZ288" s="132"/>
      <c r="BA288" s="132"/>
    </row>
    <row r="289" spans="23:53" s="13" customFormat="1" ht="15.75">
      <c r="W289" s="62"/>
      <c r="AL289" s="44"/>
      <c r="AO289" s="132"/>
      <c r="AP289" s="132"/>
      <c r="AQ289" s="132"/>
      <c r="AR289" s="132"/>
      <c r="AS289" s="132"/>
      <c r="AT289" s="132"/>
      <c r="AU289" s="132"/>
      <c r="AV289" s="132"/>
      <c r="AW289" s="132"/>
      <c r="AX289" s="132"/>
      <c r="AY289" s="132"/>
      <c r="AZ289" s="132"/>
      <c r="BA289" s="132"/>
    </row>
    <row r="290" spans="23:53" s="13" customFormat="1" ht="15.75">
      <c r="W290" s="62"/>
      <c r="AL290" s="44"/>
      <c r="AO290" s="132"/>
      <c r="AP290" s="132"/>
      <c r="AQ290" s="132"/>
      <c r="AR290" s="132"/>
      <c r="AS290" s="132"/>
      <c r="AT290" s="132"/>
      <c r="AU290" s="132"/>
      <c r="AV290" s="132"/>
      <c r="AW290" s="132"/>
      <c r="AX290" s="132"/>
      <c r="AY290" s="132"/>
      <c r="AZ290" s="132"/>
      <c r="BA290" s="132"/>
    </row>
    <row r="291" spans="23:53" s="13" customFormat="1" ht="15.75">
      <c r="W291" s="62"/>
      <c r="AL291" s="44"/>
      <c r="AO291" s="132"/>
      <c r="AP291" s="132"/>
      <c r="AQ291" s="132"/>
      <c r="AR291" s="132"/>
      <c r="AS291" s="132"/>
      <c r="AT291" s="132"/>
      <c r="AU291" s="132"/>
      <c r="AV291" s="132"/>
      <c r="AW291" s="132"/>
      <c r="AX291" s="132"/>
      <c r="AY291" s="132"/>
      <c r="AZ291" s="132"/>
      <c r="BA291" s="132"/>
    </row>
    <row r="292" spans="23:53" s="13" customFormat="1" ht="15.75">
      <c r="W292" s="62"/>
      <c r="AL292" s="44"/>
      <c r="AO292" s="132"/>
      <c r="AP292" s="132"/>
      <c r="AQ292" s="132"/>
      <c r="AR292" s="132"/>
      <c r="AS292" s="132"/>
      <c r="AT292" s="132"/>
      <c r="AU292" s="132"/>
      <c r="AV292" s="132"/>
      <c r="AW292" s="132"/>
      <c r="AX292" s="132"/>
      <c r="AY292" s="132"/>
      <c r="AZ292" s="132"/>
      <c r="BA292" s="132"/>
    </row>
    <row r="293" spans="23:53" s="13" customFormat="1" ht="15.75">
      <c r="W293" s="62"/>
      <c r="AL293" s="44"/>
      <c r="AO293" s="132"/>
      <c r="AP293" s="132"/>
      <c r="AQ293" s="132"/>
      <c r="AR293" s="132"/>
      <c r="AS293" s="132"/>
      <c r="AT293" s="132"/>
      <c r="AU293" s="132"/>
      <c r="AV293" s="132"/>
      <c r="AW293" s="132"/>
      <c r="AX293" s="132"/>
      <c r="AY293" s="132"/>
      <c r="AZ293" s="132"/>
      <c r="BA293" s="132"/>
    </row>
    <row r="294" spans="23:53" s="13" customFormat="1" ht="15.75">
      <c r="W294" s="62"/>
      <c r="AL294" s="44"/>
      <c r="AO294" s="132"/>
      <c r="AP294" s="132"/>
      <c r="AQ294" s="132"/>
      <c r="AR294" s="132"/>
      <c r="AS294" s="132"/>
      <c r="AT294" s="132"/>
      <c r="AU294" s="132"/>
      <c r="AV294" s="132"/>
      <c r="AW294" s="132"/>
      <c r="AX294" s="132"/>
      <c r="AY294" s="132"/>
      <c r="AZ294" s="132"/>
      <c r="BA294" s="132"/>
    </row>
    <row r="295" spans="23:53" s="13" customFormat="1" ht="15.75">
      <c r="W295" s="62"/>
      <c r="AL295" s="44"/>
      <c r="AO295" s="132"/>
      <c r="AP295" s="132"/>
      <c r="AQ295" s="132"/>
      <c r="AR295" s="132"/>
      <c r="AS295" s="132"/>
      <c r="AT295" s="132"/>
      <c r="AU295" s="132"/>
      <c r="AV295" s="132"/>
      <c r="AW295" s="132"/>
      <c r="AX295" s="132"/>
      <c r="AY295" s="132"/>
      <c r="AZ295" s="132"/>
      <c r="BA295" s="132"/>
    </row>
    <row r="296" spans="23:53" s="13" customFormat="1" ht="15.75">
      <c r="W296" s="62"/>
      <c r="AL296" s="44"/>
      <c r="AO296" s="132"/>
      <c r="AP296" s="132"/>
      <c r="AQ296" s="132"/>
      <c r="AR296" s="132"/>
      <c r="AS296" s="132"/>
      <c r="AT296" s="132"/>
      <c r="AU296" s="132"/>
      <c r="AV296" s="132"/>
      <c r="AW296" s="132"/>
      <c r="AX296" s="132"/>
      <c r="AY296" s="132"/>
      <c r="AZ296" s="132"/>
      <c r="BA296" s="132"/>
    </row>
    <row r="297" spans="23:53" s="13" customFormat="1" ht="15.75">
      <c r="W297" s="62"/>
      <c r="AL297" s="44"/>
      <c r="AO297" s="132"/>
      <c r="AP297" s="132"/>
      <c r="AQ297" s="132"/>
      <c r="AR297" s="132"/>
      <c r="AS297" s="132"/>
      <c r="AT297" s="132"/>
      <c r="AU297" s="132"/>
      <c r="AV297" s="132"/>
      <c r="AW297" s="132"/>
      <c r="AX297" s="132"/>
      <c r="AY297" s="132"/>
      <c r="AZ297" s="132"/>
      <c r="BA297" s="132"/>
    </row>
    <row r="298" spans="23:53" s="13" customFormat="1" ht="15.75">
      <c r="W298" s="62"/>
      <c r="AL298" s="44"/>
      <c r="AO298" s="132"/>
      <c r="AP298" s="132"/>
      <c r="AQ298" s="132"/>
      <c r="AR298" s="132"/>
      <c r="AS298" s="132"/>
      <c r="AT298" s="132"/>
      <c r="AU298" s="132"/>
      <c r="AV298" s="132"/>
      <c r="AW298" s="132"/>
      <c r="AX298" s="132"/>
      <c r="AY298" s="132"/>
      <c r="AZ298" s="132"/>
      <c r="BA298" s="132"/>
    </row>
    <row r="299" spans="23:53" s="13" customFormat="1" ht="15.75">
      <c r="W299" s="62"/>
      <c r="AL299" s="44"/>
      <c r="AO299" s="132"/>
      <c r="AP299" s="132"/>
      <c r="AQ299" s="132"/>
      <c r="AR299" s="132"/>
      <c r="AS299" s="132"/>
      <c r="AT299" s="132"/>
      <c r="AU299" s="132"/>
      <c r="AV299" s="132"/>
      <c r="AW299" s="132"/>
      <c r="AX299" s="132"/>
      <c r="AY299" s="132"/>
      <c r="AZ299" s="132"/>
      <c r="BA299" s="132"/>
    </row>
    <row r="300" spans="23:53" s="13" customFormat="1" ht="15.75">
      <c r="W300" s="62"/>
      <c r="AL300" s="44"/>
      <c r="AO300" s="132"/>
      <c r="AP300" s="132"/>
      <c r="AQ300" s="132"/>
      <c r="AR300" s="132"/>
      <c r="AS300" s="132"/>
      <c r="AT300" s="132"/>
      <c r="AU300" s="132"/>
      <c r="AV300" s="132"/>
      <c r="AW300" s="132"/>
      <c r="AX300" s="132"/>
      <c r="AY300" s="132"/>
      <c r="AZ300" s="132"/>
      <c r="BA300" s="132"/>
    </row>
    <row r="301" spans="23:53" s="13" customFormat="1" ht="15.75">
      <c r="W301" s="62"/>
      <c r="AL301" s="44"/>
      <c r="AO301" s="132"/>
      <c r="AP301" s="132"/>
      <c r="AQ301" s="132"/>
      <c r="AR301" s="132"/>
      <c r="AS301" s="132"/>
      <c r="AT301" s="132"/>
      <c r="AU301" s="132"/>
      <c r="AV301" s="132"/>
      <c r="AW301" s="132"/>
      <c r="AX301" s="132"/>
      <c r="AY301" s="132"/>
      <c r="AZ301" s="132"/>
      <c r="BA301" s="132"/>
    </row>
    <row r="302" spans="23:53" s="13" customFormat="1" ht="15.75">
      <c r="W302" s="62"/>
      <c r="AL302" s="44"/>
      <c r="AO302" s="132"/>
      <c r="AP302" s="132"/>
      <c r="AQ302" s="132"/>
      <c r="AR302" s="132"/>
      <c r="AS302" s="132"/>
      <c r="AT302" s="132"/>
      <c r="AU302" s="132"/>
      <c r="AV302" s="132"/>
      <c r="AW302" s="132"/>
      <c r="AX302" s="132"/>
      <c r="AY302" s="132"/>
      <c r="AZ302" s="132"/>
      <c r="BA302" s="132"/>
    </row>
    <row r="303" spans="23:53" s="13" customFormat="1" ht="15.75">
      <c r="W303" s="62"/>
      <c r="AL303" s="44"/>
      <c r="AO303" s="132"/>
      <c r="AP303" s="132"/>
      <c r="AQ303" s="132"/>
      <c r="AR303" s="132"/>
      <c r="AS303" s="132"/>
      <c r="AT303" s="132"/>
      <c r="AU303" s="132"/>
      <c r="AV303" s="132"/>
      <c r="AW303" s="132"/>
      <c r="AX303" s="132"/>
      <c r="AY303" s="132"/>
      <c r="AZ303" s="132"/>
      <c r="BA303" s="132"/>
    </row>
    <row r="304" spans="23:53" s="13" customFormat="1" ht="15.75">
      <c r="W304" s="62"/>
      <c r="AL304" s="44"/>
      <c r="AO304" s="132"/>
      <c r="AP304" s="132"/>
      <c r="AQ304" s="132"/>
      <c r="AR304" s="132"/>
      <c r="AS304" s="132"/>
      <c r="AT304" s="132"/>
      <c r="AU304" s="132"/>
      <c r="AV304" s="132"/>
      <c r="AW304" s="132"/>
      <c r="AX304" s="132"/>
      <c r="AY304" s="132"/>
      <c r="AZ304" s="132"/>
      <c r="BA304" s="132"/>
    </row>
    <row r="305" spans="23:53" s="13" customFormat="1" ht="15.75">
      <c r="W305" s="62"/>
      <c r="AL305" s="44"/>
      <c r="AO305" s="132"/>
      <c r="AP305" s="132"/>
      <c r="AQ305" s="132"/>
      <c r="AR305" s="132"/>
      <c r="AS305" s="132"/>
      <c r="AT305" s="132"/>
      <c r="AU305" s="132"/>
      <c r="AV305" s="132"/>
      <c r="AW305" s="132"/>
      <c r="AX305" s="132"/>
      <c r="AY305" s="132"/>
      <c r="AZ305" s="132"/>
      <c r="BA305" s="132"/>
    </row>
    <row r="306" spans="23:53" s="13" customFormat="1" ht="15.75">
      <c r="W306" s="62"/>
      <c r="AL306" s="44"/>
      <c r="AO306" s="132"/>
      <c r="AP306" s="132"/>
      <c r="AQ306" s="132"/>
      <c r="AR306" s="132"/>
      <c r="AS306" s="132"/>
      <c r="AT306" s="132"/>
      <c r="AU306" s="132"/>
      <c r="AV306" s="132"/>
      <c r="AW306" s="132"/>
      <c r="AX306" s="132"/>
      <c r="AY306" s="132"/>
      <c r="AZ306" s="132"/>
      <c r="BA306" s="132"/>
    </row>
    <row r="307" spans="23:53" s="13" customFormat="1" ht="15.75">
      <c r="W307" s="62"/>
      <c r="AL307" s="44"/>
      <c r="AO307" s="132"/>
      <c r="AP307" s="132"/>
      <c r="AQ307" s="132"/>
      <c r="AR307" s="132"/>
      <c r="AS307" s="132"/>
      <c r="AT307" s="132"/>
      <c r="AU307" s="132"/>
      <c r="AV307" s="132"/>
      <c r="AW307" s="132"/>
      <c r="AX307" s="132"/>
      <c r="AY307" s="132"/>
      <c r="AZ307" s="132"/>
      <c r="BA307" s="132"/>
    </row>
    <row r="308" spans="23:53" s="13" customFormat="1" ht="15.75">
      <c r="W308" s="62"/>
      <c r="AL308" s="44"/>
      <c r="AO308" s="132"/>
      <c r="AP308" s="132"/>
      <c r="AQ308" s="132"/>
      <c r="AR308" s="132"/>
      <c r="AS308" s="132"/>
      <c r="AT308" s="132"/>
      <c r="AU308" s="132"/>
      <c r="AV308" s="132"/>
      <c r="AW308" s="132"/>
      <c r="AX308" s="132"/>
      <c r="AY308" s="132"/>
      <c r="AZ308" s="132"/>
      <c r="BA308" s="132"/>
    </row>
    <row r="309" spans="23:53" s="13" customFormat="1" ht="15.75">
      <c r="W309" s="62"/>
      <c r="AL309" s="44"/>
      <c r="AO309" s="132"/>
      <c r="AP309" s="132"/>
      <c r="AQ309" s="132"/>
      <c r="AR309" s="132"/>
      <c r="AS309" s="132"/>
      <c r="AT309" s="132"/>
      <c r="AU309" s="132"/>
      <c r="AV309" s="132"/>
      <c r="AW309" s="132"/>
      <c r="AX309" s="132"/>
      <c r="AY309" s="132"/>
      <c r="AZ309" s="132"/>
      <c r="BA309" s="132"/>
    </row>
    <row r="310" spans="23:53" s="13" customFormat="1" ht="15.75">
      <c r="W310" s="62"/>
      <c r="AL310" s="44"/>
      <c r="AO310" s="132"/>
      <c r="AP310" s="132"/>
      <c r="AQ310" s="132"/>
      <c r="AR310" s="132"/>
      <c r="AS310" s="132"/>
      <c r="AT310" s="132"/>
      <c r="AU310" s="132"/>
      <c r="AV310" s="132"/>
      <c r="AW310" s="132"/>
      <c r="AX310" s="132"/>
      <c r="AY310" s="132"/>
      <c r="AZ310" s="132"/>
      <c r="BA310" s="132"/>
    </row>
    <row r="311" spans="23:53" s="13" customFormat="1" ht="15.75">
      <c r="W311" s="62"/>
      <c r="AL311" s="44"/>
      <c r="AO311" s="132"/>
      <c r="AP311" s="132"/>
      <c r="AQ311" s="132"/>
      <c r="AR311" s="132"/>
      <c r="AS311" s="132"/>
      <c r="AT311" s="132"/>
      <c r="AU311" s="132"/>
      <c r="AV311" s="132"/>
      <c r="AW311" s="132"/>
      <c r="AX311" s="132"/>
      <c r="AY311" s="132"/>
      <c r="AZ311" s="132"/>
      <c r="BA311" s="132"/>
    </row>
    <row r="312" spans="23:53" s="13" customFormat="1" ht="15.75">
      <c r="W312" s="62"/>
      <c r="AL312" s="44"/>
      <c r="AO312" s="132"/>
      <c r="AP312" s="132"/>
      <c r="AQ312" s="132"/>
      <c r="AR312" s="132"/>
      <c r="AS312" s="132"/>
      <c r="AT312" s="132"/>
      <c r="AU312" s="132"/>
      <c r="AV312" s="132"/>
      <c r="AW312" s="132"/>
      <c r="AX312" s="132"/>
      <c r="AY312" s="132"/>
      <c r="AZ312" s="132"/>
      <c r="BA312" s="132"/>
    </row>
    <row r="313" spans="23:53" s="13" customFormat="1" ht="15.75">
      <c r="W313" s="62"/>
      <c r="AL313" s="44"/>
      <c r="AO313" s="132"/>
      <c r="AP313" s="132"/>
      <c r="AQ313" s="132"/>
      <c r="AR313" s="132"/>
      <c r="AS313" s="132"/>
      <c r="AT313" s="132"/>
      <c r="AU313" s="132"/>
      <c r="AV313" s="132"/>
      <c r="AW313" s="132"/>
      <c r="AX313" s="132"/>
      <c r="AY313" s="132"/>
      <c r="AZ313" s="132"/>
      <c r="BA313" s="132"/>
    </row>
    <row r="314" spans="23:53" s="13" customFormat="1" ht="15.75">
      <c r="W314" s="62"/>
      <c r="AL314" s="44"/>
      <c r="AO314" s="132"/>
      <c r="AP314" s="132"/>
      <c r="AQ314" s="132"/>
      <c r="AR314" s="132"/>
      <c r="AS314" s="132"/>
      <c r="AT314" s="132"/>
      <c r="AU314" s="132"/>
      <c r="AV314" s="132"/>
      <c r="AW314" s="132"/>
      <c r="AX314" s="132"/>
      <c r="AY314" s="132"/>
      <c r="AZ314" s="132"/>
      <c r="BA314" s="132"/>
    </row>
    <row r="315" spans="23:53" s="13" customFormat="1" ht="15.75">
      <c r="W315" s="62"/>
      <c r="AL315" s="44"/>
      <c r="AO315" s="132"/>
      <c r="AP315" s="132"/>
      <c r="AQ315" s="132"/>
      <c r="AR315" s="132"/>
      <c r="AS315" s="132"/>
      <c r="AT315" s="132"/>
      <c r="AU315" s="132"/>
      <c r="AV315" s="132"/>
      <c r="AW315" s="132"/>
      <c r="AX315" s="132"/>
      <c r="AY315" s="132"/>
      <c r="AZ315" s="132"/>
      <c r="BA315" s="132"/>
    </row>
    <row r="316" spans="23:53" s="13" customFormat="1" ht="15.75">
      <c r="W316" s="62"/>
      <c r="AL316" s="44"/>
      <c r="AO316" s="132"/>
      <c r="AP316" s="132"/>
      <c r="AQ316" s="132"/>
      <c r="AR316" s="132"/>
      <c r="AS316" s="132"/>
      <c r="AT316" s="132"/>
      <c r="AU316" s="132"/>
      <c r="AV316" s="132"/>
      <c r="AW316" s="132"/>
      <c r="AX316" s="132"/>
      <c r="AY316" s="132"/>
      <c r="AZ316" s="132"/>
      <c r="BA316" s="132"/>
    </row>
    <row r="317" spans="23:53" s="13" customFormat="1" ht="15.75">
      <c r="W317" s="62"/>
      <c r="AL317" s="44"/>
      <c r="AO317" s="132"/>
      <c r="AP317" s="132"/>
      <c r="AQ317" s="132"/>
      <c r="AR317" s="132"/>
      <c r="AS317" s="132"/>
      <c r="AT317" s="132"/>
      <c r="AU317" s="132"/>
      <c r="AV317" s="132"/>
      <c r="AW317" s="132"/>
      <c r="AX317" s="132"/>
      <c r="AY317" s="132"/>
      <c r="AZ317" s="132"/>
      <c r="BA317" s="132"/>
    </row>
    <row r="318" spans="23:53" s="13" customFormat="1" ht="15.75">
      <c r="W318" s="62"/>
      <c r="AL318" s="44"/>
      <c r="AO318" s="132"/>
      <c r="AP318" s="132"/>
      <c r="AQ318" s="132"/>
      <c r="AR318" s="132"/>
      <c r="AS318" s="132"/>
      <c r="AT318" s="132"/>
      <c r="AU318" s="132"/>
      <c r="AV318" s="132"/>
      <c r="AW318" s="132"/>
      <c r="AX318" s="132"/>
      <c r="AY318" s="132"/>
      <c r="AZ318" s="132"/>
      <c r="BA318" s="132"/>
    </row>
    <row r="319" spans="23:53" s="13" customFormat="1" ht="15.75">
      <c r="W319" s="62"/>
      <c r="AL319" s="44"/>
      <c r="AO319" s="132"/>
      <c r="AP319" s="132"/>
      <c r="AQ319" s="132"/>
      <c r="AR319" s="132"/>
      <c r="AS319" s="132"/>
      <c r="AT319" s="132"/>
      <c r="AU319" s="132"/>
      <c r="AV319" s="132"/>
      <c r="AW319" s="132"/>
      <c r="AX319" s="132"/>
      <c r="AY319" s="132"/>
      <c r="AZ319" s="132"/>
      <c r="BA319" s="132"/>
    </row>
    <row r="320" spans="23:53" s="13" customFormat="1" ht="15.75">
      <c r="W320" s="62"/>
      <c r="AL320" s="44"/>
      <c r="AO320" s="132"/>
      <c r="AP320" s="132"/>
      <c r="AQ320" s="132"/>
      <c r="AR320" s="132"/>
      <c r="AS320" s="132"/>
      <c r="AT320" s="132"/>
      <c r="AU320" s="132"/>
      <c r="AV320" s="132"/>
      <c r="AW320" s="132"/>
      <c r="AX320" s="132"/>
      <c r="AY320" s="132"/>
      <c r="AZ320" s="132"/>
      <c r="BA320" s="132"/>
    </row>
    <row r="321" spans="23:53" s="13" customFormat="1" ht="15.75">
      <c r="W321" s="62"/>
      <c r="AL321" s="44"/>
      <c r="AO321" s="132"/>
      <c r="AP321" s="132"/>
      <c r="AQ321" s="132"/>
      <c r="AR321" s="132"/>
      <c r="AS321" s="132"/>
      <c r="AT321" s="132"/>
      <c r="AU321" s="132"/>
      <c r="AV321" s="132"/>
      <c r="AW321" s="132"/>
      <c r="AX321" s="132"/>
      <c r="AY321" s="132"/>
      <c r="AZ321" s="132"/>
      <c r="BA321" s="132"/>
    </row>
    <row r="322" spans="23:53" s="13" customFormat="1" ht="15.75">
      <c r="W322" s="62"/>
      <c r="AL322" s="44"/>
      <c r="AO322" s="132"/>
      <c r="AP322" s="132"/>
      <c r="AQ322" s="132"/>
      <c r="AR322" s="132"/>
      <c r="AS322" s="132"/>
      <c r="AT322" s="132"/>
      <c r="AU322" s="132"/>
      <c r="AV322" s="132"/>
      <c r="AW322" s="132"/>
      <c r="AX322" s="132"/>
      <c r="AY322" s="132"/>
      <c r="AZ322" s="132"/>
      <c r="BA322" s="132"/>
    </row>
    <row r="323" spans="23:53" s="13" customFormat="1" ht="15.75">
      <c r="W323" s="62"/>
      <c r="AL323" s="44"/>
      <c r="AO323" s="132"/>
      <c r="AP323" s="132"/>
      <c r="AQ323" s="132"/>
      <c r="AR323" s="132"/>
      <c r="AS323" s="132"/>
      <c r="AT323" s="132"/>
      <c r="AU323" s="132"/>
      <c r="AV323" s="132"/>
      <c r="AW323" s="132"/>
      <c r="AX323" s="132"/>
      <c r="AY323" s="132"/>
      <c r="AZ323" s="132"/>
      <c r="BA323" s="132"/>
    </row>
    <row r="324" spans="23:53" s="13" customFormat="1" ht="15.75">
      <c r="W324" s="62"/>
      <c r="AL324" s="44"/>
      <c r="AO324" s="132"/>
      <c r="AP324" s="132"/>
      <c r="AQ324" s="132"/>
      <c r="AR324" s="132"/>
      <c r="AS324" s="132"/>
      <c r="AT324" s="132"/>
      <c r="AU324" s="132"/>
      <c r="AV324" s="132"/>
      <c r="AW324" s="132"/>
      <c r="AX324" s="132"/>
      <c r="AY324" s="132"/>
      <c r="AZ324" s="132"/>
      <c r="BA324" s="132"/>
    </row>
    <row r="325" spans="23:53" s="13" customFormat="1" ht="15.75">
      <c r="W325" s="62"/>
      <c r="AL325" s="44"/>
      <c r="AO325" s="132"/>
      <c r="AP325" s="132"/>
      <c r="AQ325" s="132"/>
      <c r="AR325" s="132"/>
      <c r="AS325" s="132"/>
      <c r="AT325" s="132"/>
      <c r="AU325" s="132"/>
      <c r="AV325" s="132"/>
      <c r="AW325" s="132"/>
      <c r="AX325" s="132"/>
      <c r="AY325" s="132"/>
      <c r="AZ325" s="132"/>
      <c r="BA325" s="132"/>
    </row>
    <row r="326" spans="23:53" s="13" customFormat="1" ht="15.75">
      <c r="W326" s="62"/>
      <c r="AL326" s="44"/>
      <c r="AO326" s="132"/>
      <c r="AP326" s="132"/>
      <c r="AQ326" s="132"/>
      <c r="AR326" s="132"/>
      <c r="AS326" s="132"/>
      <c r="AT326" s="132"/>
      <c r="AU326" s="132"/>
      <c r="AV326" s="132"/>
      <c r="AW326" s="132"/>
      <c r="AX326" s="132"/>
      <c r="AY326" s="132"/>
      <c r="AZ326" s="132"/>
      <c r="BA326" s="132"/>
    </row>
    <row r="327" spans="23:53" s="13" customFormat="1" ht="15.75">
      <c r="W327" s="62"/>
      <c r="AL327" s="44"/>
      <c r="AO327" s="132"/>
      <c r="AP327" s="132"/>
      <c r="AQ327" s="132"/>
      <c r="AR327" s="132"/>
      <c r="AS327" s="132"/>
      <c r="AT327" s="132"/>
      <c r="AU327" s="132"/>
      <c r="AV327" s="132"/>
      <c r="AW327" s="132"/>
      <c r="AX327" s="132"/>
      <c r="AY327" s="132"/>
      <c r="AZ327" s="132"/>
      <c r="BA327" s="132"/>
    </row>
    <row r="328" spans="23:53" s="13" customFormat="1" ht="15.75">
      <c r="W328" s="62"/>
      <c r="AL328" s="44"/>
      <c r="AO328" s="132"/>
      <c r="AP328" s="132"/>
      <c r="AQ328" s="132"/>
      <c r="AR328" s="132"/>
      <c r="AS328" s="132"/>
      <c r="AT328" s="132"/>
      <c r="AU328" s="132"/>
      <c r="AV328" s="132"/>
      <c r="AW328" s="132"/>
      <c r="AX328" s="132"/>
      <c r="AY328" s="132"/>
      <c r="AZ328" s="132"/>
      <c r="BA328" s="132"/>
    </row>
    <row r="329" spans="23:53" s="13" customFormat="1" ht="15.75">
      <c r="W329" s="62"/>
      <c r="AL329" s="44"/>
      <c r="AO329" s="132"/>
      <c r="AP329" s="132"/>
      <c r="AQ329" s="132"/>
      <c r="AR329" s="132"/>
      <c r="AS329" s="132"/>
      <c r="AT329" s="132"/>
      <c r="AU329" s="132"/>
      <c r="AV329" s="132"/>
      <c r="AW329" s="132"/>
      <c r="AX329" s="132"/>
      <c r="AY329" s="132"/>
      <c r="AZ329" s="132"/>
      <c r="BA329" s="132"/>
    </row>
    <row r="330" spans="23:53" s="13" customFormat="1" ht="15.75">
      <c r="W330" s="62"/>
      <c r="AL330" s="44"/>
      <c r="AO330" s="132"/>
      <c r="AP330" s="132"/>
      <c r="AQ330" s="132"/>
      <c r="AR330" s="132"/>
      <c r="AS330" s="132"/>
      <c r="AT330" s="132"/>
      <c r="AU330" s="132"/>
      <c r="AV330" s="132"/>
      <c r="AW330" s="132"/>
      <c r="AX330" s="132"/>
      <c r="AY330" s="132"/>
      <c r="AZ330" s="132"/>
      <c r="BA330" s="132"/>
    </row>
    <row r="331" spans="23:53" s="13" customFormat="1" ht="15.75">
      <c r="W331" s="62"/>
      <c r="AL331" s="44"/>
      <c r="AO331" s="132"/>
      <c r="AP331" s="132"/>
      <c r="AQ331" s="132"/>
      <c r="AR331" s="132"/>
      <c r="AS331" s="132"/>
      <c r="AT331" s="132"/>
      <c r="AU331" s="132"/>
      <c r="AV331" s="132"/>
      <c r="AW331" s="132"/>
      <c r="AX331" s="132"/>
      <c r="AY331" s="132"/>
      <c r="AZ331" s="132"/>
      <c r="BA331" s="132"/>
    </row>
    <row r="332" spans="23:53" s="13" customFormat="1" ht="15.75">
      <c r="W332" s="62"/>
      <c r="AL332" s="44"/>
      <c r="AO332" s="132"/>
      <c r="AP332" s="132"/>
      <c r="AQ332" s="132"/>
      <c r="AR332" s="132"/>
      <c r="AS332" s="132"/>
      <c r="AT332" s="132"/>
      <c r="AU332" s="132"/>
      <c r="AV332" s="132"/>
      <c r="AW332" s="132"/>
      <c r="AX332" s="132"/>
      <c r="AY332" s="132"/>
      <c r="AZ332" s="132"/>
      <c r="BA332" s="132"/>
    </row>
    <row r="333" spans="23:53" s="13" customFormat="1" ht="15.75">
      <c r="W333" s="62"/>
      <c r="AL333" s="44"/>
      <c r="AO333" s="132"/>
      <c r="AP333" s="132"/>
      <c r="AQ333" s="132"/>
      <c r="AR333" s="132"/>
      <c r="AS333" s="132"/>
      <c r="AT333" s="132"/>
      <c r="AU333" s="132"/>
      <c r="AV333" s="132"/>
      <c r="AW333" s="132"/>
      <c r="AX333" s="132"/>
      <c r="AY333" s="132"/>
      <c r="AZ333" s="132"/>
      <c r="BA333" s="132"/>
    </row>
    <row r="334" spans="23:53" s="13" customFormat="1" ht="15.75">
      <c r="W334" s="62"/>
      <c r="AL334" s="44"/>
      <c r="AO334" s="132"/>
      <c r="AP334" s="132"/>
      <c r="AQ334" s="132"/>
      <c r="AR334" s="132"/>
      <c r="AS334" s="132"/>
      <c r="AT334" s="132"/>
      <c r="AU334" s="132"/>
      <c r="AV334" s="132"/>
      <c r="AW334" s="132"/>
      <c r="AX334" s="132"/>
      <c r="AY334" s="132"/>
      <c r="AZ334" s="132"/>
      <c r="BA334" s="132"/>
    </row>
    <row r="335" spans="23:53" s="13" customFormat="1" ht="15.75">
      <c r="W335" s="62"/>
      <c r="AL335" s="44"/>
      <c r="AO335" s="132"/>
      <c r="AP335" s="132"/>
      <c r="AQ335" s="132"/>
      <c r="AR335" s="132"/>
      <c r="AS335" s="132"/>
      <c r="AT335" s="132"/>
      <c r="AU335" s="132"/>
      <c r="AV335" s="132"/>
      <c r="AW335" s="132"/>
      <c r="AX335" s="132"/>
      <c r="AY335" s="132"/>
      <c r="AZ335" s="132"/>
      <c r="BA335" s="132"/>
    </row>
    <row r="336" spans="23:53" s="13" customFormat="1" ht="15.75">
      <c r="W336" s="62"/>
      <c r="AL336" s="44"/>
      <c r="AO336" s="132"/>
      <c r="AP336" s="132"/>
      <c r="AQ336" s="132"/>
      <c r="AR336" s="132"/>
      <c r="AS336" s="132"/>
      <c r="AT336" s="132"/>
      <c r="AU336" s="132"/>
      <c r="AV336" s="132"/>
      <c r="AW336" s="132"/>
      <c r="AX336" s="132"/>
      <c r="AY336" s="132"/>
      <c r="AZ336" s="132"/>
      <c r="BA336" s="132"/>
    </row>
    <row r="337" spans="23:53" s="13" customFormat="1" ht="15.75">
      <c r="W337" s="62"/>
      <c r="AL337" s="44"/>
      <c r="AO337" s="132"/>
      <c r="AP337" s="132"/>
      <c r="AQ337" s="132"/>
      <c r="AR337" s="132"/>
      <c r="AS337" s="132"/>
      <c r="AT337" s="132"/>
      <c r="AU337" s="132"/>
      <c r="AV337" s="132"/>
      <c r="AW337" s="132"/>
      <c r="AX337" s="132"/>
      <c r="AY337" s="132"/>
      <c r="AZ337" s="132"/>
      <c r="BA337" s="132"/>
    </row>
    <row r="338" spans="23:53" s="13" customFormat="1" ht="15.75">
      <c r="W338" s="62"/>
      <c r="AL338" s="44"/>
      <c r="AO338" s="132"/>
      <c r="AP338" s="132"/>
      <c r="AQ338" s="132"/>
      <c r="AR338" s="132"/>
      <c r="AS338" s="132"/>
      <c r="AT338" s="132"/>
      <c r="AU338" s="132"/>
      <c r="AV338" s="132"/>
      <c r="AW338" s="132"/>
      <c r="AX338" s="132"/>
      <c r="AY338" s="132"/>
      <c r="AZ338" s="132"/>
      <c r="BA338" s="132"/>
    </row>
    <row r="339" spans="23:53" s="13" customFormat="1" ht="15.75">
      <c r="W339" s="62"/>
      <c r="AL339" s="44"/>
      <c r="AO339" s="132"/>
      <c r="AP339" s="132"/>
      <c r="AQ339" s="132"/>
      <c r="AR339" s="132"/>
      <c r="AS339" s="132"/>
      <c r="AT339" s="132"/>
      <c r="AU339" s="132"/>
      <c r="AV339" s="132"/>
      <c r="AW339" s="132"/>
      <c r="AX339" s="132"/>
      <c r="AY339" s="132"/>
      <c r="AZ339" s="132"/>
      <c r="BA339" s="132"/>
    </row>
    <row r="340" spans="23:53" s="13" customFormat="1" ht="15.75">
      <c r="W340" s="62"/>
      <c r="AL340" s="44"/>
      <c r="AO340" s="132"/>
      <c r="AP340" s="132"/>
      <c r="AQ340" s="132"/>
      <c r="AR340" s="132"/>
      <c r="AS340" s="132"/>
      <c r="AT340" s="132"/>
      <c r="AU340" s="132"/>
      <c r="AV340" s="132"/>
      <c r="AW340" s="132"/>
      <c r="AX340" s="132"/>
      <c r="AY340" s="132"/>
      <c r="AZ340" s="132"/>
      <c r="BA340" s="132"/>
    </row>
    <row r="341" spans="23:53" s="13" customFormat="1" ht="15.75">
      <c r="W341" s="62"/>
      <c r="AL341" s="44"/>
      <c r="AO341" s="132"/>
      <c r="AP341" s="132"/>
      <c r="AQ341" s="132"/>
      <c r="AR341" s="132"/>
      <c r="AS341" s="132"/>
      <c r="AT341" s="132"/>
      <c r="AU341" s="132"/>
      <c r="AV341" s="132"/>
      <c r="AW341" s="132"/>
      <c r="AX341" s="132"/>
      <c r="AY341" s="132"/>
      <c r="AZ341" s="132"/>
      <c r="BA341" s="132"/>
    </row>
    <row r="342" spans="23:53" s="13" customFormat="1" ht="15.75">
      <c r="W342" s="62"/>
      <c r="AL342" s="44"/>
      <c r="AO342" s="132"/>
      <c r="AP342" s="132"/>
      <c r="AQ342" s="132"/>
      <c r="AR342" s="132"/>
      <c r="AS342" s="132"/>
      <c r="AT342" s="132"/>
      <c r="AU342" s="132"/>
      <c r="AV342" s="132"/>
      <c r="AW342" s="132"/>
      <c r="AX342" s="132"/>
      <c r="AY342" s="132"/>
      <c r="AZ342" s="132"/>
      <c r="BA342" s="132"/>
    </row>
    <row r="343" spans="23:53" s="13" customFormat="1" ht="15.75">
      <c r="W343" s="62"/>
      <c r="AL343" s="44"/>
      <c r="AO343" s="132"/>
      <c r="AP343" s="132"/>
      <c r="AQ343" s="132"/>
      <c r="AR343" s="132"/>
      <c r="AS343" s="132"/>
      <c r="AT343" s="132"/>
      <c r="AU343" s="132"/>
      <c r="AV343" s="132"/>
      <c r="AW343" s="132"/>
      <c r="AX343" s="132"/>
      <c r="AY343" s="132"/>
      <c r="AZ343" s="132"/>
      <c r="BA343" s="132"/>
    </row>
    <row r="344" spans="23:53" s="13" customFormat="1" ht="15.75">
      <c r="W344" s="62"/>
      <c r="AL344" s="44"/>
      <c r="AO344" s="132"/>
      <c r="AP344" s="132"/>
      <c r="AQ344" s="132"/>
      <c r="AR344" s="132"/>
      <c r="AS344" s="132"/>
      <c r="AT344" s="132"/>
      <c r="AU344" s="132"/>
      <c r="AV344" s="132"/>
      <c r="AW344" s="132"/>
      <c r="AX344" s="132"/>
      <c r="AY344" s="132"/>
      <c r="AZ344" s="132"/>
      <c r="BA344" s="132"/>
    </row>
    <row r="345" spans="23:53" s="13" customFormat="1" ht="15.75">
      <c r="W345" s="62"/>
      <c r="AL345" s="44"/>
      <c r="AO345" s="132"/>
      <c r="AP345" s="132"/>
      <c r="AQ345" s="132"/>
      <c r="AR345" s="132"/>
      <c r="AS345" s="132"/>
      <c r="AT345" s="132"/>
      <c r="AU345" s="132"/>
      <c r="AV345" s="132"/>
      <c r="AW345" s="132"/>
      <c r="AX345" s="132"/>
      <c r="AY345" s="132"/>
      <c r="AZ345" s="132"/>
      <c r="BA345" s="132"/>
    </row>
    <row r="346" spans="23:53" s="13" customFormat="1" ht="15.75">
      <c r="W346" s="62"/>
      <c r="AL346" s="44"/>
      <c r="AO346" s="132"/>
      <c r="AP346" s="132"/>
      <c r="AQ346" s="132"/>
      <c r="AR346" s="132"/>
      <c r="AS346" s="132"/>
      <c r="AT346" s="132"/>
      <c r="AU346" s="132"/>
      <c r="AV346" s="132"/>
      <c r="AW346" s="132"/>
      <c r="AX346" s="132"/>
      <c r="AY346" s="132"/>
      <c r="AZ346" s="132"/>
      <c r="BA346" s="132"/>
    </row>
    <row r="347" spans="23:53" s="13" customFormat="1" ht="15.75">
      <c r="W347" s="62"/>
      <c r="AL347" s="44"/>
      <c r="AO347" s="132"/>
      <c r="AP347" s="132"/>
      <c r="AQ347" s="132"/>
      <c r="AR347" s="132"/>
      <c r="AS347" s="132"/>
      <c r="AT347" s="132"/>
      <c r="AU347" s="132"/>
      <c r="AV347" s="132"/>
      <c r="AW347" s="132"/>
      <c r="AX347" s="132"/>
      <c r="AY347" s="132"/>
      <c r="AZ347" s="132"/>
      <c r="BA347" s="132"/>
    </row>
    <row r="348" spans="23:53" s="13" customFormat="1" ht="15.75">
      <c r="W348" s="62"/>
      <c r="AL348" s="44"/>
      <c r="AO348" s="132"/>
      <c r="AP348" s="132"/>
      <c r="AQ348" s="132"/>
      <c r="AR348" s="132"/>
      <c r="AS348" s="132"/>
      <c r="AT348" s="132"/>
      <c r="AU348" s="132"/>
      <c r="AV348" s="132"/>
      <c r="AW348" s="132"/>
      <c r="AX348" s="132"/>
      <c r="AY348" s="132"/>
      <c r="AZ348" s="132"/>
      <c r="BA348" s="132"/>
    </row>
    <row r="349" spans="23:53" s="13" customFormat="1" ht="15.75">
      <c r="W349" s="62"/>
      <c r="AL349" s="44"/>
      <c r="AO349" s="132"/>
      <c r="AP349" s="132"/>
      <c r="AQ349" s="132"/>
      <c r="AR349" s="132"/>
      <c r="AS349" s="132"/>
      <c r="AT349" s="132"/>
      <c r="AU349" s="132"/>
      <c r="AV349" s="132"/>
      <c r="AW349" s="132"/>
      <c r="AX349" s="132"/>
      <c r="AY349" s="132"/>
      <c r="AZ349" s="132"/>
      <c r="BA349" s="132"/>
    </row>
    <row r="350" spans="23:53" s="13" customFormat="1" ht="15.75">
      <c r="W350" s="62"/>
      <c r="AL350" s="44"/>
      <c r="AO350" s="132"/>
      <c r="AP350" s="132"/>
      <c r="AQ350" s="132"/>
      <c r="AR350" s="132"/>
      <c r="AS350" s="132"/>
      <c r="AT350" s="132"/>
      <c r="AU350" s="132"/>
      <c r="AV350" s="132"/>
      <c r="AW350" s="132"/>
      <c r="AX350" s="132"/>
      <c r="AY350" s="132"/>
      <c r="AZ350" s="132"/>
      <c r="BA350" s="132"/>
    </row>
    <row r="351" spans="23:53" s="13" customFormat="1" ht="15.75">
      <c r="W351" s="62"/>
      <c r="AL351" s="44"/>
      <c r="AO351" s="132"/>
      <c r="AP351" s="132"/>
      <c r="AQ351" s="132"/>
      <c r="AR351" s="132"/>
      <c r="AS351" s="132"/>
      <c r="AT351" s="132"/>
      <c r="AU351" s="132"/>
      <c r="AV351" s="132"/>
      <c r="AW351" s="132"/>
      <c r="AX351" s="132"/>
      <c r="AY351" s="132"/>
      <c r="AZ351" s="132"/>
      <c r="BA351" s="132"/>
    </row>
    <row r="352" spans="23:53" s="13" customFormat="1" ht="15.75">
      <c r="W352" s="62"/>
      <c r="AL352" s="44"/>
      <c r="AO352" s="132"/>
      <c r="AP352" s="132"/>
      <c r="AQ352" s="132"/>
      <c r="AR352" s="132"/>
      <c r="AS352" s="132"/>
      <c r="AT352" s="132"/>
      <c r="AU352" s="132"/>
      <c r="AV352" s="132"/>
      <c r="AW352" s="132"/>
      <c r="AX352" s="132"/>
      <c r="AY352" s="132"/>
      <c r="AZ352" s="132"/>
      <c r="BA352" s="132"/>
    </row>
    <row r="353" spans="23:53" s="13" customFormat="1" ht="15.75">
      <c r="W353" s="62"/>
      <c r="AL353" s="44"/>
      <c r="AO353" s="132"/>
      <c r="AP353" s="132"/>
      <c r="AQ353" s="132"/>
      <c r="AR353" s="132"/>
      <c r="AS353" s="132"/>
      <c r="AT353" s="132"/>
      <c r="AU353" s="132"/>
      <c r="AV353" s="132"/>
      <c r="AW353" s="132"/>
      <c r="AX353" s="132"/>
      <c r="AY353" s="132"/>
      <c r="AZ353" s="132"/>
      <c r="BA353" s="132"/>
    </row>
    <row r="354" spans="23:53" s="13" customFormat="1" ht="15.75">
      <c r="W354" s="62"/>
      <c r="AL354" s="44"/>
      <c r="AO354" s="132"/>
      <c r="AP354" s="132"/>
      <c r="AQ354" s="132"/>
      <c r="AR354" s="132"/>
      <c r="AS354" s="132"/>
      <c r="AT354" s="132"/>
      <c r="AU354" s="132"/>
      <c r="AV354" s="132"/>
      <c r="AW354" s="132"/>
      <c r="AX354" s="132"/>
      <c r="AY354" s="132"/>
      <c r="AZ354" s="132"/>
      <c r="BA354" s="132"/>
    </row>
    <row r="355" spans="23:53" s="13" customFormat="1" ht="15.75">
      <c r="W355" s="62"/>
      <c r="AL355" s="44"/>
      <c r="AO355" s="132"/>
      <c r="AP355" s="132"/>
      <c r="AQ355" s="132"/>
      <c r="AR355" s="132"/>
      <c r="AS355" s="132"/>
      <c r="AT355" s="132"/>
      <c r="AU355" s="132"/>
      <c r="AV355" s="132"/>
      <c r="AW355" s="132"/>
      <c r="AX355" s="132"/>
      <c r="AY355" s="132"/>
      <c r="AZ355" s="132"/>
      <c r="BA355" s="132"/>
    </row>
    <row r="356" spans="23:53" s="13" customFormat="1" ht="15.75">
      <c r="W356" s="62"/>
      <c r="AL356" s="44"/>
      <c r="AO356" s="132"/>
      <c r="AP356" s="132"/>
      <c r="AQ356" s="132"/>
      <c r="AR356" s="132"/>
      <c r="AS356" s="132"/>
      <c r="AT356" s="132"/>
      <c r="AU356" s="132"/>
      <c r="AV356" s="132"/>
      <c r="AW356" s="132"/>
      <c r="AX356" s="132"/>
      <c r="AY356" s="132"/>
      <c r="AZ356" s="132"/>
      <c r="BA356" s="132"/>
    </row>
    <row r="357" spans="23:53" s="13" customFormat="1" ht="15.75">
      <c r="W357" s="62"/>
      <c r="AL357" s="44"/>
      <c r="AO357" s="132"/>
      <c r="AP357" s="132"/>
      <c r="AQ357" s="132"/>
      <c r="AR357" s="132"/>
      <c r="AS357" s="132"/>
      <c r="AT357" s="132"/>
      <c r="AU357" s="132"/>
      <c r="AV357" s="132"/>
      <c r="AW357" s="132"/>
      <c r="AX357" s="132"/>
      <c r="AY357" s="132"/>
      <c r="AZ357" s="132"/>
      <c r="BA357" s="132"/>
    </row>
    <row r="358" spans="23:53" s="13" customFormat="1" ht="15.75">
      <c r="W358" s="62"/>
      <c r="AL358" s="44"/>
      <c r="AO358" s="132"/>
      <c r="AP358" s="132"/>
      <c r="AQ358" s="132"/>
      <c r="AR358" s="132"/>
      <c r="AS358" s="132"/>
      <c r="AT358" s="132"/>
      <c r="AU358" s="132"/>
      <c r="AV358" s="132"/>
      <c r="AW358" s="132"/>
      <c r="AX358" s="132"/>
      <c r="AY358" s="132"/>
      <c r="AZ358" s="132"/>
      <c r="BA358" s="132"/>
    </row>
    <row r="359" spans="23:53" s="13" customFormat="1" ht="15.75">
      <c r="W359" s="62"/>
      <c r="AL359" s="44"/>
      <c r="AO359" s="132"/>
      <c r="AP359" s="132"/>
      <c r="AQ359" s="132"/>
      <c r="AR359" s="132"/>
      <c r="AS359" s="132"/>
      <c r="AT359" s="132"/>
      <c r="AU359" s="132"/>
      <c r="AV359" s="132"/>
      <c r="AW359" s="132"/>
      <c r="AX359" s="132"/>
      <c r="AY359" s="132"/>
      <c r="AZ359" s="132"/>
      <c r="BA359" s="132"/>
    </row>
    <row r="360" spans="23:53" s="13" customFormat="1" ht="15.75">
      <c r="W360" s="62"/>
      <c r="AL360" s="44"/>
      <c r="AO360" s="132"/>
      <c r="AP360" s="132"/>
      <c r="AQ360" s="132"/>
      <c r="AR360" s="132"/>
      <c r="AS360" s="132"/>
      <c r="AT360" s="132"/>
      <c r="AU360" s="132"/>
      <c r="AV360" s="132"/>
      <c r="AW360" s="132"/>
      <c r="AX360" s="132"/>
      <c r="AY360" s="132"/>
      <c r="AZ360" s="132"/>
      <c r="BA360" s="132"/>
    </row>
    <row r="361" spans="23:53" s="13" customFormat="1" ht="15.75">
      <c r="W361" s="62"/>
      <c r="AL361" s="44"/>
      <c r="AO361" s="132"/>
      <c r="AP361" s="132"/>
      <c r="AQ361" s="132"/>
      <c r="AR361" s="132"/>
      <c r="AS361" s="132"/>
      <c r="AT361" s="132"/>
      <c r="AU361" s="132"/>
      <c r="AV361" s="132"/>
      <c r="AW361" s="132"/>
      <c r="AX361" s="132"/>
      <c r="AY361" s="132"/>
      <c r="AZ361" s="132"/>
      <c r="BA361" s="132"/>
    </row>
    <row r="362" spans="23:53" s="13" customFormat="1" ht="15.75">
      <c r="W362" s="62"/>
      <c r="AL362" s="44"/>
      <c r="AO362" s="132"/>
      <c r="AP362" s="132"/>
      <c r="AQ362" s="132"/>
      <c r="AR362" s="132"/>
      <c r="AS362" s="132"/>
      <c r="AT362" s="132"/>
      <c r="AU362" s="132"/>
      <c r="AV362" s="132"/>
      <c r="AW362" s="132"/>
      <c r="AX362" s="132"/>
      <c r="AY362" s="132"/>
      <c r="AZ362" s="132"/>
      <c r="BA362" s="132"/>
    </row>
    <row r="363" spans="23:53" s="13" customFormat="1" ht="15.75">
      <c r="W363" s="62"/>
      <c r="AL363" s="44"/>
      <c r="AO363" s="132"/>
      <c r="AP363" s="132"/>
      <c r="AQ363" s="132"/>
      <c r="AR363" s="132"/>
      <c r="AS363" s="132"/>
      <c r="AT363" s="132"/>
      <c r="AU363" s="132"/>
      <c r="AV363" s="132"/>
      <c r="AW363" s="132"/>
      <c r="AX363" s="132"/>
      <c r="AY363" s="132"/>
      <c r="AZ363" s="132"/>
      <c r="BA363" s="132"/>
    </row>
    <row r="364" spans="23:53" s="13" customFormat="1" ht="15.75">
      <c r="W364" s="62"/>
      <c r="AL364" s="44"/>
      <c r="AO364" s="132"/>
      <c r="AP364" s="132"/>
      <c r="AQ364" s="132"/>
      <c r="AR364" s="132"/>
      <c r="AS364" s="132"/>
      <c r="AT364" s="132"/>
      <c r="AU364" s="132"/>
      <c r="AV364" s="132"/>
      <c r="AW364" s="132"/>
      <c r="AX364" s="132"/>
      <c r="AY364" s="132"/>
      <c r="AZ364" s="132"/>
      <c r="BA364" s="132"/>
    </row>
    <row r="365" spans="23:53" s="13" customFormat="1" ht="15.75">
      <c r="W365" s="62"/>
      <c r="AL365" s="44"/>
      <c r="AO365" s="132"/>
      <c r="AP365" s="132"/>
      <c r="AQ365" s="132"/>
      <c r="AR365" s="132"/>
      <c r="AS365" s="132"/>
      <c r="AT365" s="132"/>
      <c r="AU365" s="132"/>
      <c r="AV365" s="132"/>
      <c r="AW365" s="132"/>
      <c r="AX365" s="132"/>
      <c r="AY365" s="132"/>
      <c r="AZ365" s="132"/>
      <c r="BA365" s="132"/>
    </row>
    <row r="366" spans="23:53" s="13" customFormat="1" ht="15.75">
      <c r="W366" s="62"/>
      <c r="AL366" s="44"/>
      <c r="AO366" s="132"/>
      <c r="AP366" s="132"/>
      <c r="AQ366" s="132"/>
      <c r="AR366" s="132"/>
      <c r="AS366" s="132"/>
      <c r="AT366" s="132"/>
      <c r="AU366" s="132"/>
      <c r="AV366" s="132"/>
      <c r="AW366" s="132"/>
      <c r="AX366" s="132"/>
      <c r="AY366" s="132"/>
      <c r="AZ366" s="132"/>
      <c r="BA366" s="132"/>
    </row>
    <row r="367" spans="23:53" s="13" customFormat="1" ht="15.75">
      <c r="W367" s="62"/>
      <c r="AL367" s="44"/>
      <c r="AO367" s="132"/>
      <c r="AP367" s="132"/>
      <c r="AQ367" s="132"/>
      <c r="AR367" s="132"/>
      <c r="AS367" s="132"/>
      <c r="AT367" s="132"/>
      <c r="AU367" s="132"/>
      <c r="AV367" s="132"/>
      <c r="AW367" s="132"/>
      <c r="AX367" s="132"/>
      <c r="AY367" s="132"/>
      <c r="AZ367" s="132"/>
      <c r="BA367" s="132"/>
    </row>
    <row r="368" spans="23:53" s="13" customFormat="1" ht="15.75">
      <c r="W368" s="62"/>
      <c r="AL368" s="44"/>
      <c r="AO368" s="132"/>
      <c r="AP368" s="132"/>
      <c r="AQ368" s="132"/>
      <c r="AR368" s="132"/>
      <c r="AS368" s="132"/>
      <c r="AT368" s="132"/>
      <c r="AU368" s="132"/>
      <c r="AV368" s="132"/>
      <c r="AW368" s="132"/>
      <c r="AX368" s="132"/>
      <c r="AY368" s="132"/>
      <c r="AZ368" s="132"/>
      <c r="BA368" s="132"/>
    </row>
    <row r="369" spans="23:53" s="13" customFormat="1" ht="15.75">
      <c r="W369" s="62"/>
      <c r="AL369" s="44"/>
      <c r="AO369" s="132"/>
      <c r="AP369" s="132"/>
      <c r="AQ369" s="132"/>
      <c r="AR369" s="132"/>
      <c r="AS369" s="132"/>
      <c r="AT369" s="132"/>
      <c r="AU369" s="132"/>
      <c r="AV369" s="132"/>
      <c r="AW369" s="132"/>
      <c r="AX369" s="132"/>
      <c r="AY369" s="132"/>
      <c r="AZ369" s="132"/>
      <c r="BA369" s="132"/>
    </row>
    <row r="370" spans="23:53" s="13" customFormat="1" ht="15.75">
      <c r="W370" s="62"/>
      <c r="AL370" s="44"/>
      <c r="AO370" s="132"/>
      <c r="AP370" s="132"/>
      <c r="AQ370" s="132"/>
      <c r="AR370" s="132"/>
      <c r="AS370" s="132"/>
      <c r="AT370" s="132"/>
      <c r="AU370" s="132"/>
      <c r="AV370" s="132"/>
      <c r="AW370" s="132"/>
      <c r="AX370" s="132"/>
      <c r="AY370" s="132"/>
      <c r="AZ370" s="132"/>
      <c r="BA370" s="132"/>
    </row>
    <row r="371" spans="23:53" s="13" customFormat="1" ht="15.75">
      <c r="W371" s="62"/>
      <c r="AL371" s="44"/>
      <c r="AO371" s="132"/>
      <c r="AP371" s="132"/>
      <c r="AQ371" s="132"/>
      <c r="AR371" s="132"/>
      <c r="AS371" s="132"/>
      <c r="AT371" s="132"/>
      <c r="AU371" s="132"/>
      <c r="AV371" s="132"/>
      <c r="AW371" s="132"/>
      <c r="AX371" s="132"/>
      <c r="AY371" s="132"/>
      <c r="AZ371" s="132"/>
      <c r="BA371" s="132"/>
    </row>
    <row r="372" spans="23:53" s="13" customFormat="1" ht="15.75">
      <c r="W372" s="62"/>
      <c r="AL372" s="44"/>
      <c r="AO372" s="132"/>
      <c r="AP372" s="132"/>
      <c r="AQ372" s="132"/>
      <c r="AR372" s="132"/>
      <c r="AS372" s="132"/>
      <c r="AT372" s="132"/>
      <c r="AU372" s="132"/>
      <c r="AV372" s="132"/>
      <c r="AW372" s="132"/>
      <c r="AX372" s="132"/>
      <c r="AY372" s="132"/>
      <c r="AZ372" s="132"/>
      <c r="BA372" s="132"/>
    </row>
    <row r="373" spans="23:53" s="13" customFormat="1" ht="15.75">
      <c r="W373" s="62"/>
      <c r="AL373" s="44"/>
      <c r="AO373" s="132"/>
      <c r="AP373" s="132"/>
      <c r="AQ373" s="132"/>
      <c r="AR373" s="132"/>
      <c r="AS373" s="132"/>
      <c r="AT373" s="132"/>
      <c r="AU373" s="132"/>
      <c r="AV373" s="132"/>
      <c r="AW373" s="132"/>
      <c r="AX373" s="132"/>
      <c r="AY373" s="132"/>
      <c r="AZ373" s="132"/>
      <c r="BA373" s="132"/>
    </row>
    <row r="374" spans="23:53" s="13" customFormat="1" ht="15.75">
      <c r="W374" s="62"/>
      <c r="AL374" s="44"/>
      <c r="AO374" s="132"/>
      <c r="AP374" s="132"/>
      <c r="AQ374" s="132"/>
      <c r="AR374" s="132"/>
      <c r="AS374" s="132"/>
      <c r="AT374" s="132"/>
      <c r="AU374" s="132"/>
      <c r="AV374" s="132"/>
      <c r="AW374" s="132"/>
      <c r="AX374" s="132"/>
      <c r="AY374" s="132"/>
      <c r="AZ374" s="132"/>
      <c r="BA374" s="132"/>
    </row>
    <row r="375" spans="23:53" s="13" customFormat="1" ht="15.75">
      <c r="W375" s="62"/>
      <c r="AL375" s="44"/>
      <c r="AO375" s="132"/>
      <c r="AP375" s="132"/>
      <c r="AQ375" s="132"/>
      <c r="AR375" s="132"/>
      <c r="AS375" s="132"/>
      <c r="AT375" s="132"/>
      <c r="AU375" s="132"/>
      <c r="AV375" s="132"/>
      <c r="AW375" s="132"/>
      <c r="AX375" s="132"/>
      <c r="AY375" s="132"/>
      <c r="AZ375" s="132"/>
      <c r="BA375" s="132"/>
    </row>
    <row r="376" spans="23:53" s="13" customFormat="1" ht="15.75">
      <c r="W376" s="62"/>
      <c r="AL376" s="44"/>
      <c r="AO376" s="132"/>
      <c r="AP376" s="132"/>
      <c r="AQ376" s="132"/>
      <c r="AR376" s="132"/>
      <c r="AS376" s="132"/>
      <c r="AT376" s="132"/>
      <c r="AU376" s="132"/>
      <c r="AV376" s="132"/>
      <c r="AW376" s="132"/>
      <c r="AX376" s="132"/>
      <c r="AY376" s="132"/>
      <c r="AZ376" s="132"/>
      <c r="BA376" s="132"/>
    </row>
    <row r="377" spans="23:53" s="13" customFormat="1" ht="15.75">
      <c r="W377" s="62"/>
      <c r="AL377" s="44"/>
      <c r="AO377" s="132"/>
      <c r="AP377" s="132"/>
      <c r="AQ377" s="132"/>
      <c r="AR377" s="132"/>
      <c r="AS377" s="132"/>
      <c r="AT377" s="132"/>
      <c r="AU377" s="132"/>
      <c r="AV377" s="132"/>
      <c r="AW377" s="132"/>
      <c r="AX377" s="132"/>
      <c r="AY377" s="132"/>
      <c r="AZ377" s="132"/>
      <c r="BA377" s="132"/>
    </row>
    <row r="378" spans="23:53" s="13" customFormat="1" ht="15.75">
      <c r="W378" s="62"/>
      <c r="AL378" s="44"/>
      <c r="AO378" s="132"/>
      <c r="AP378" s="132"/>
      <c r="AQ378" s="132"/>
      <c r="AR378" s="132"/>
      <c r="AS378" s="132"/>
      <c r="AT378" s="132"/>
      <c r="AU378" s="132"/>
      <c r="AV378" s="132"/>
      <c r="AW378" s="132"/>
      <c r="AX378" s="132"/>
      <c r="AY378" s="132"/>
      <c r="AZ378" s="132"/>
      <c r="BA378" s="132"/>
    </row>
    <row r="379" spans="23:53" s="13" customFormat="1" ht="15.75">
      <c r="W379" s="62"/>
      <c r="AL379" s="44"/>
      <c r="AO379" s="132"/>
      <c r="AP379" s="132"/>
      <c r="AQ379" s="132"/>
      <c r="AR379" s="132"/>
      <c r="AS379" s="132"/>
      <c r="AT379" s="132"/>
      <c r="AU379" s="132"/>
      <c r="AV379" s="132"/>
      <c r="AW379" s="132"/>
      <c r="AX379" s="132"/>
      <c r="AY379" s="132"/>
      <c r="AZ379" s="132"/>
      <c r="BA379" s="132"/>
    </row>
    <row r="380" spans="23:53" s="13" customFormat="1" ht="15.75">
      <c r="W380" s="62"/>
      <c r="AL380" s="44"/>
      <c r="AO380" s="132"/>
      <c r="AP380" s="132"/>
      <c r="AQ380" s="132"/>
      <c r="AR380" s="132"/>
      <c r="AS380" s="132"/>
      <c r="AT380" s="132"/>
      <c r="AU380" s="132"/>
      <c r="AV380" s="132"/>
      <c r="AW380" s="132"/>
      <c r="AX380" s="132"/>
      <c r="AY380" s="132"/>
      <c r="AZ380" s="132"/>
      <c r="BA380" s="132"/>
    </row>
    <row r="381" spans="23:53" s="13" customFormat="1" ht="15.75">
      <c r="W381" s="62"/>
      <c r="AL381" s="44"/>
      <c r="AO381" s="132"/>
      <c r="AP381" s="132"/>
      <c r="AQ381" s="132"/>
      <c r="AR381" s="132"/>
      <c r="AS381" s="132"/>
      <c r="AT381" s="132"/>
      <c r="AU381" s="132"/>
      <c r="AV381" s="132"/>
      <c r="AW381" s="132"/>
      <c r="AX381" s="132"/>
      <c r="AY381" s="132"/>
      <c r="AZ381" s="132"/>
      <c r="BA381" s="132"/>
    </row>
    <row r="382" spans="23:53" s="13" customFormat="1" ht="15.75">
      <c r="W382" s="62"/>
      <c r="AL382" s="44"/>
      <c r="AO382" s="132"/>
      <c r="AP382" s="132"/>
      <c r="AQ382" s="132"/>
      <c r="AR382" s="132"/>
      <c r="AS382" s="132"/>
      <c r="AT382" s="132"/>
      <c r="AU382" s="132"/>
      <c r="AV382" s="132"/>
      <c r="AW382" s="132"/>
      <c r="AX382" s="132"/>
      <c r="AY382" s="132"/>
      <c r="AZ382" s="132"/>
      <c r="BA382" s="132"/>
    </row>
    <row r="383" spans="23:53" s="13" customFormat="1" ht="15.75">
      <c r="W383" s="62"/>
      <c r="AL383" s="44"/>
      <c r="AO383" s="132"/>
      <c r="AP383" s="132"/>
      <c r="AQ383" s="132"/>
      <c r="AR383" s="132"/>
      <c r="AS383" s="132"/>
      <c r="AT383" s="132"/>
      <c r="AU383" s="132"/>
      <c r="AV383" s="132"/>
      <c r="AW383" s="132"/>
      <c r="AX383" s="132"/>
      <c r="AY383" s="132"/>
      <c r="AZ383" s="132"/>
      <c r="BA383" s="132"/>
    </row>
    <row r="384" spans="23:53" s="13" customFormat="1" ht="15.75">
      <c r="W384" s="62"/>
      <c r="AL384" s="44"/>
      <c r="AO384" s="132"/>
      <c r="AP384" s="132"/>
      <c r="AQ384" s="132"/>
      <c r="AR384" s="132"/>
      <c r="AS384" s="132"/>
      <c r="AT384" s="132"/>
      <c r="AU384" s="132"/>
      <c r="AV384" s="132"/>
      <c r="AW384" s="132"/>
      <c r="AX384" s="132"/>
      <c r="AY384" s="132"/>
      <c r="AZ384" s="132"/>
      <c r="BA384" s="132"/>
    </row>
    <row r="385" spans="23:53" s="13" customFormat="1" ht="15.75">
      <c r="W385" s="62"/>
      <c r="AL385" s="44"/>
      <c r="AO385" s="132"/>
      <c r="AP385" s="132"/>
      <c r="AQ385" s="132"/>
      <c r="AR385" s="132"/>
      <c r="AS385" s="132"/>
      <c r="AT385" s="132"/>
      <c r="AU385" s="132"/>
      <c r="AV385" s="132"/>
      <c r="AW385" s="132"/>
      <c r="AX385" s="132"/>
      <c r="AY385" s="132"/>
      <c r="AZ385" s="132"/>
      <c r="BA385" s="132"/>
    </row>
    <row r="386" spans="23:53" s="13" customFormat="1" ht="15.75">
      <c r="W386" s="62"/>
      <c r="AL386" s="44"/>
      <c r="AO386" s="132"/>
      <c r="AP386" s="132"/>
      <c r="AQ386" s="132"/>
      <c r="AR386" s="132"/>
      <c r="AS386" s="132"/>
      <c r="AT386" s="132"/>
      <c r="AU386" s="132"/>
      <c r="AV386" s="132"/>
      <c r="AW386" s="132"/>
      <c r="AX386" s="132"/>
      <c r="AY386" s="132"/>
      <c r="AZ386" s="132"/>
      <c r="BA386" s="132"/>
    </row>
    <row r="387" spans="23:53" s="13" customFormat="1" ht="15.75">
      <c r="W387" s="62"/>
      <c r="AL387" s="44"/>
      <c r="AO387" s="132"/>
      <c r="AP387" s="132"/>
      <c r="AQ387" s="132"/>
      <c r="AR387" s="132"/>
      <c r="AS387" s="132"/>
      <c r="AT387" s="132"/>
      <c r="AU387" s="132"/>
      <c r="AV387" s="132"/>
      <c r="AW387" s="132"/>
      <c r="AX387" s="132"/>
      <c r="AY387" s="132"/>
      <c r="AZ387" s="132"/>
      <c r="BA387" s="132"/>
    </row>
    <row r="388" spans="23:53" s="13" customFormat="1" ht="15.75">
      <c r="W388" s="62"/>
      <c r="AL388" s="44"/>
      <c r="AO388" s="132"/>
      <c r="AP388" s="132"/>
      <c r="AQ388" s="132"/>
      <c r="AR388" s="132"/>
      <c r="AS388" s="132"/>
      <c r="AT388" s="132"/>
      <c r="AU388" s="132"/>
      <c r="AV388" s="132"/>
      <c r="AW388" s="132"/>
      <c r="AX388" s="132"/>
      <c r="AY388" s="132"/>
      <c r="AZ388" s="132"/>
      <c r="BA388" s="132"/>
    </row>
    <row r="389" spans="23:53" s="13" customFormat="1" ht="15.75">
      <c r="W389" s="62"/>
      <c r="AL389" s="44"/>
      <c r="AO389" s="132"/>
      <c r="AP389" s="132"/>
      <c r="AQ389" s="132"/>
      <c r="AR389" s="132"/>
      <c r="AS389" s="132"/>
      <c r="AT389" s="132"/>
      <c r="AU389" s="132"/>
      <c r="AV389" s="132"/>
      <c r="AW389" s="132"/>
      <c r="AX389" s="132"/>
      <c r="AY389" s="132"/>
      <c r="AZ389" s="132"/>
      <c r="BA389" s="132"/>
    </row>
    <row r="390" spans="23:53" s="13" customFormat="1" ht="15.75">
      <c r="W390" s="62"/>
      <c r="AL390" s="44"/>
      <c r="AO390" s="132"/>
      <c r="AP390" s="132"/>
      <c r="AQ390" s="132"/>
      <c r="AR390" s="132"/>
      <c r="AS390" s="132"/>
      <c r="AT390" s="132"/>
      <c r="AU390" s="132"/>
      <c r="AV390" s="132"/>
      <c r="AW390" s="132"/>
      <c r="AX390" s="132"/>
      <c r="AY390" s="132"/>
      <c r="AZ390" s="132"/>
      <c r="BA390" s="132"/>
    </row>
    <row r="391" spans="23:53" s="13" customFormat="1" ht="15.75">
      <c r="W391" s="62"/>
      <c r="AL391" s="44"/>
      <c r="AO391" s="132"/>
      <c r="AP391" s="132"/>
      <c r="AQ391" s="132"/>
      <c r="AR391" s="132"/>
      <c r="AS391" s="132"/>
      <c r="AT391" s="132"/>
      <c r="AU391" s="132"/>
      <c r="AV391" s="132"/>
      <c r="AW391" s="132"/>
      <c r="AX391" s="132"/>
      <c r="AY391" s="132"/>
      <c r="AZ391" s="132"/>
      <c r="BA391" s="132"/>
    </row>
    <row r="392" spans="23:53" s="13" customFormat="1" ht="15.75">
      <c r="W392" s="62"/>
      <c r="AL392" s="44"/>
      <c r="AO392" s="132"/>
      <c r="AP392" s="132"/>
      <c r="AQ392" s="132"/>
      <c r="AR392" s="132"/>
      <c r="AS392" s="132"/>
      <c r="AT392" s="132"/>
      <c r="AU392" s="132"/>
      <c r="AV392" s="132"/>
      <c r="AW392" s="132"/>
      <c r="AX392" s="132"/>
      <c r="AY392" s="132"/>
      <c r="AZ392" s="132"/>
      <c r="BA392" s="132"/>
    </row>
    <row r="393" spans="23:53" s="13" customFormat="1" ht="15.75">
      <c r="W393" s="62"/>
      <c r="AL393" s="44"/>
      <c r="AO393" s="132"/>
      <c r="AP393" s="132"/>
      <c r="AQ393" s="132"/>
      <c r="AR393" s="132"/>
      <c r="AS393" s="132"/>
      <c r="AT393" s="132"/>
      <c r="AU393" s="132"/>
      <c r="AV393" s="132"/>
      <c r="AW393" s="132"/>
      <c r="AX393" s="132"/>
      <c r="AY393" s="132"/>
      <c r="AZ393" s="132"/>
      <c r="BA393" s="132"/>
    </row>
    <row r="394" spans="23:53" s="13" customFormat="1" ht="15.75">
      <c r="W394" s="62"/>
      <c r="AL394" s="44"/>
      <c r="AO394" s="132"/>
      <c r="AP394" s="132"/>
      <c r="AQ394" s="132"/>
      <c r="AR394" s="132"/>
      <c r="AS394" s="132"/>
      <c r="AT394" s="132"/>
      <c r="AU394" s="132"/>
      <c r="AV394" s="132"/>
      <c r="AW394" s="132"/>
      <c r="AX394" s="132"/>
      <c r="AY394" s="132"/>
      <c r="AZ394" s="132"/>
      <c r="BA394" s="132"/>
    </row>
    <row r="395" spans="23:53" s="13" customFormat="1" ht="15.75">
      <c r="W395" s="62"/>
      <c r="AL395" s="44"/>
      <c r="AO395" s="132"/>
      <c r="AP395" s="132"/>
      <c r="AQ395" s="132"/>
      <c r="AR395" s="132"/>
      <c r="AS395" s="132"/>
      <c r="AT395" s="132"/>
      <c r="AU395" s="132"/>
      <c r="AV395" s="132"/>
      <c r="AW395" s="132"/>
      <c r="AX395" s="132"/>
      <c r="AY395" s="132"/>
      <c r="AZ395" s="132"/>
      <c r="BA395" s="132"/>
    </row>
    <row r="396" spans="23:53" s="13" customFormat="1" ht="15.75">
      <c r="W396" s="62"/>
      <c r="AL396" s="44"/>
      <c r="AO396" s="132"/>
      <c r="AP396" s="132"/>
      <c r="AQ396" s="132"/>
      <c r="AR396" s="132"/>
      <c r="AS396" s="132"/>
      <c r="AT396" s="132"/>
      <c r="AU396" s="132"/>
      <c r="AV396" s="132"/>
      <c r="AW396" s="132"/>
      <c r="AX396" s="132"/>
      <c r="AY396" s="132"/>
      <c r="AZ396" s="132"/>
      <c r="BA396" s="132"/>
    </row>
    <row r="397" spans="23:53" s="13" customFormat="1" ht="15.75">
      <c r="W397" s="62"/>
      <c r="AL397" s="44"/>
      <c r="AO397" s="132"/>
      <c r="AP397" s="132"/>
      <c r="AQ397" s="132"/>
      <c r="AR397" s="132"/>
      <c r="AS397" s="132"/>
      <c r="AT397" s="132"/>
      <c r="AU397" s="132"/>
      <c r="AV397" s="132"/>
      <c r="AW397" s="132"/>
      <c r="AX397" s="132"/>
      <c r="AY397" s="132"/>
      <c r="AZ397" s="132"/>
      <c r="BA397" s="132"/>
    </row>
    <row r="398" spans="23:53" s="13" customFormat="1" ht="15.75">
      <c r="W398" s="62"/>
      <c r="AL398" s="44"/>
      <c r="AO398" s="132"/>
      <c r="AP398" s="132"/>
      <c r="AQ398" s="132"/>
      <c r="AR398" s="132"/>
      <c r="AS398" s="132"/>
      <c r="AT398" s="132"/>
      <c r="AU398" s="132"/>
      <c r="AV398" s="132"/>
      <c r="AW398" s="132"/>
      <c r="AX398" s="132"/>
      <c r="AY398" s="132"/>
      <c r="AZ398" s="132"/>
      <c r="BA398" s="132"/>
    </row>
    <row r="399" spans="23:53" s="13" customFormat="1" ht="15.75">
      <c r="W399" s="62"/>
      <c r="AL399" s="44"/>
      <c r="AO399" s="132"/>
      <c r="AP399" s="132"/>
      <c r="AQ399" s="132"/>
      <c r="AR399" s="132"/>
      <c r="AS399" s="132"/>
      <c r="AT399" s="132"/>
      <c r="AU399" s="132"/>
      <c r="AV399" s="132"/>
      <c r="AW399" s="132"/>
      <c r="AX399" s="132"/>
      <c r="AY399" s="132"/>
      <c r="AZ399" s="132"/>
      <c r="BA399" s="132"/>
    </row>
    <row r="400" spans="23:53" s="13" customFormat="1" ht="15.75">
      <c r="W400" s="62"/>
      <c r="AL400" s="44"/>
      <c r="AO400" s="132"/>
      <c r="AP400" s="132"/>
      <c r="AQ400" s="132"/>
      <c r="AR400" s="132"/>
      <c r="AS400" s="132"/>
      <c r="AT400" s="132"/>
      <c r="AU400" s="132"/>
      <c r="AV400" s="132"/>
      <c r="AW400" s="132"/>
      <c r="AX400" s="132"/>
      <c r="AY400" s="132"/>
      <c r="AZ400" s="132"/>
      <c r="BA400" s="132"/>
    </row>
    <row r="401" spans="23:53" s="13" customFormat="1" ht="15.75">
      <c r="W401" s="62"/>
      <c r="AL401" s="44"/>
      <c r="AO401" s="132"/>
      <c r="AP401" s="132"/>
      <c r="AQ401" s="132"/>
      <c r="AR401" s="132"/>
      <c r="AS401" s="132"/>
      <c r="AT401" s="132"/>
      <c r="AU401" s="132"/>
      <c r="AV401" s="132"/>
      <c r="AW401" s="132"/>
      <c r="AX401" s="132"/>
      <c r="AY401" s="132"/>
      <c r="AZ401" s="132"/>
      <c r="BA401" s="132"/>
    </row>
    <row r="402" spans="23:53" s="13" customFormat="1" ht="15.75">
      <c r="W402" s="62"/>
      <c r="AL402" s="44"/>
      <c r="AO402" s="132"/>
      <c r="AP402" s="132"/>
      <c r="AQ402" s="132"/>
      <c r="AR402" s="132"/>
      <c r="AS402" s="132"/>
      <c r="AT402" s="132"/>
      <c r="AU402" s="132"/>
      <c r="AV402" s="132"/>
      <c r="AW402" s="132"/>
      <c r="AX402" s="132"/>
      <c r="AY402" s="132"/>
      <c r="AZ402" s="132"/>
      <c r="BA402" s="132"/>
    </row>
    <row r="403" spans="23:53" s="13" customFormat="1" ht="15.75">
      <c r="W403" s="62"/>
      <c r="AL403" s="44"/>
      <c r="AO403" s="132"/>
      <c r="AP403" s="132"/>
      <c r="AQ403" s="132"/>
      <c r="AR403" s="132"/>
      <c r="AS403" s="132"/>
      <c r="AT403" s="132"/>
      <c r="AU403" s="132"/>
      <c r="AV403" s="132"/>
      <c r="AW403" s="132"/>
      <c r="AX403" s="132"/>
      <c r="AY403" s="132"/>
      <c r="AZ403" s="132"/>
      <c r="BA403" s="132"/>
    </row>
    <row r="404" spans="23:53" s="13" customFormat="1" ht="15.75">
      <c r="W404" s="62"/>
      <c r="AL404" s="44"/>
      <c r="AO404" s="132"/>
      <c r="AP404" s="132"/>
      <c r="AQ404" s="132"/>
      <c r="AR404" s="132"/>
      <c r="AS404" s="132"/>
      <c r="AT404" s="132"/>
      <c r="AU404" s="132"/>
      <c r="AV404" s="132"/>
      <c r="AW404" s="132"/>
      <c r="AX404" s="132"/>
      <c r="AY404" s="132"/>
      <c r="AZ404" s="132"/>
      <c r="BA404" s="132"/>
    </row>
    <row r="405" spans="23:53" s="13" customFormat="1" ht="15.75">
      <c r="W405" s="62"/>
      <c r="AL405" s="44"/>
      <c r="AO405" s="132"/>
      <c r="AP405" s="132"/>
      <c r="AQ405" s="132"/>
      <c r="AR405" s="132"/>
      <c r="AS405" s="132"/>
      <c r="AT405" s="132"/>
      <c r="AU405" s="132"/>
      <c r="AV405" s="132"/>
      <c r="AW405" s="132"/>
      <c r="AX405" s="132"/>
      <c r="AY405" s="132"/>
      <c r="AZ405" s="132"/>
      <c r="BA405" s="132"/>
    </row>
    <row r="406" spans="23:53" s="13" customFormat="1" ht="15.75">
      <c r="W406" s="62"/>
      <c r="AL406" s="44"/>
      <c r="AO406" s="132"/>
      <c r="AP406" s="132"/>
      <c r="AQ406" s="132"/>
      <c r="AR406" s="132"/>
      <c r="AS406" s="132"/>
      <c r="AT406" s="132"/>
      <c r="AU406" s="132"/>
      <c r="AV406" s="132"/>
      <c r="AW406" s="132"/>
      <c r="AX406" s="132"/>
      <c r="AY406" s="132"/>
      <c r="AZ406" s="132"/>
      <c r="BA406" s="132"/>
    </row>
    <row r="407" spans="23:53" s="13" customFormat="1" ht="15.75">
      <c r="W407" s="62"/>
      <c r="AL407" s="44"/>
      <c r="AO407" s="132"/>
      <c r="AP407" s="132"/>
      <c r="AQ407" s="132"/>
      <c r="AR407" s="132"/>
      <c r="AS407" s="132"/>
      <c r="AT407" s="132"/>
      <c r="AU407" s="132"/>
      <c r="AV407" s="132"/>
      <c r="AW407" s="132"/>
      <c r="AX407" s="132"/>
      <c r="AY407" s="132"/>
      <c r="AZ407" s="132"/>
      <c r="BA407" s="132"/>
    </row>
    <row r="408" spans="23:53" s="13" customFormat="1" ht="15.75">
      <c r="W408" s="62"/>
      <c r="AL408" s="44"/>
      <c r="AO408" s="132"/>
      <c r="AP408" s="132"/>
      <c r="AQ408" s="132"/>
      <c r="AR408" s="132"/>
      <c r="AS408" s="132"/>
      <c r="AT408" s="132"/>
      <c r="AU408" s="132"/>
      <c r="AV408" s="132"/>
      <c r="AW408" s="132"/>
      <c r="AX408" s="132"/>
      <c r="AY408" s="132"/>
      <c r="AZ408" s="132"/>
      <c r="BA408" s="132"/>
    </row>
    <row r="409" spans="23:53" s="13" customFormat="1" ht="15.75">
      <c r="W409" s="62"/>
      <c r="AL409" s="44"/>
      <c r="AO409" s="132"/>
      <c r="AP409" s="132"/>
      <c r="AQ409" s="132"/>
      <c r="AR409" s="132"/>
      <c r="AS409" s="132"/>
      <c r="AT409" s="132"/>
      <c r="AU409" s="132"/>
      <c r="AV409" s="132"/>
      <c r="AW409" s="132"/>
      <c r="AX409" s="132"/>
      <c r="AY409" s="132"/>
      <c r="AZ409" s="132"/>
      <c r="BA409" s="132"/>
    </row>
    <row r="410" spans="23:53" s="13" customFormat="1" ht="15.75">
      <c r="W410" s="62"/>
      <c r="AL410" s="44"/>
      <c r="AO410" s="132"/>
      <c r="AP410" s="132"/>
      <c r="AQ410" s="132"/>
      <c r="AR410" s="132"/>
      <c r="AS410" s="132"/>
      <c r="AT410" s="132"/>
      <c r="AU410" s="132"/>
      <c r="AV410" s="132"/>
      <c r="AW410" s="132"/>
      <c r="AX410" s="132"/>
      <c r="AY410" s="132"/>
      <c r="AZ410" s="132"/>
      <c r="BA410" s="132"/>
    </row>
    <row r="411" spans="23:53" s="13" customFormat="1" ht="15.75">
      <c r="W411" s="62"/>
      <c r="AL411" s="44"/>
      <c r="AO411" s="132"/>
      <c r="AP411" s="132"/>
      <c r="AQ411" s="132"/>
      <c r="AR411" s="132"/>
      <c r="AS411" s="132"/>
      <c r="AT411" s="132"/>
      <c r="AU411" s="132"/>
      <c r="AV411" s="132"/>
      <c r="AW411" s="132"/>
      <c r="AX411" s="132"/>
      <c r="AY411" s="132"/>
      <c r="AZ411" s="132"/>
      <c r="BA411" s="132"/>
    </row>
    <row r="412" spans="23:53" s="13" customFormat="1" ht="15.75">
      <c r="W412" s="62"/>
      <c r="AL412" s="44"/>
      <c r="AO412" s="132"/>
      <c r="AP412" s="132"/>
      <c r="AQ412" s="132"/>
      <c r="AR412" s="132"/>
      <c r="AS412" s="132"/>
      <c r="AT412" s="132"/>
      <c r="AU412" s="132"/>
      <c r="AV412" s="132"/>
      <c r="AW412" s="132"/>
      <c r="AX412" s="132"/>
      <c r="AY412" s="132"/>
      <c r="AZ412" s="132"/>
      <c r="BA412" s="132"/>
    </row>
    <row r="413" spans="23:53" s="13" customFormat="1" ht="15.75">
      <c r="W413" s="62"/>
      <c r="AL413" s="44"/>
      <c r="AO413" s="132"/>
      <c r="AP413" s="132"/>
      <c r="AQ413" s="132"/>
      <c r="AR413" s="132"/>
      <c r="AS413" s="132"/>
      <c r="AT413" s="132"/>
      <c r="AU413" s="132"/>
      <c r="AV413" s="132"/>
      <c r="AW413" s="132"/>
      <c r="AX413" s="132"/>
      <c r="AY413" s="132"/>
      <c r="AZ413" s="132"/>
      <c r="BA413" s="132"/>
    </row>
    <row r="414" spans="23:53" s="13" customFormat="1" ht="15.75">
      <c r="W414" s="62"/>
      <c r="AL414" s="44"/>
      <c r="AO414" s="132"/>
      <c r="AP414" s="132"/>
      <c r="AQ414" s="132"/>
      <c r="AR414" s="132"/>
      <c r="AS414" s="132"/>
      <c r="AT414" s="132"/>
      <c r="AU414" s="132"/>
      <c r="AV414" s="132"/>
      <c r="AW414" s="132"/>
      <c r="AX414" s="132"/>
      <c r="AY414" s="132"/>
      <c r="AZ414" s="132"/>
      <c r="BA414" s="132"/>
    </row>
    <row r="415" spans="23:53" s="13" customFormat="1" ht="15.75">
      <c r="W415" s="62"/>
      <c r="AL415" s="44"/>
      <c r="AO415" s="132"/>
      <c r="AP415" s="132"/>
      <c r="AQ415" s="132"/>
      <c r="AR415" s="132"/>
      <c r="AS415" s="132"/>
      <c r="AT415" s="132"/>
      <c r="AU415" s="132"/>
      <c r="AV415" s="132"/>
      <c r="AW415" s="132"/>
      <c r="AX415" s="132"/>
      <c r="AY415" s="132"/>
      <c r="AZ415" s="132"/>
      <c r="BA415" s="132"/>
    </row>
    <row r="416" spans="23:53" s="13" customFormat="1" ht="15.75">
      <c r="W416" s="62"/>
      <c r="AL416" s="44"/>
      <c r="AO416" s="132"/>
      <c r="AP416" s="132"/>
      <c r="AQ416" s="132"/>
      <c r="AR416" s="132"/>
      <c r="AS416" s="132"/>
      <c r="AT416" s="132"/>
      <c r="AU416" s="132"/>
      <c r="AV416" s="132"/>
      <c r="AW416" s="132"/>
      <c r="AX416" s="132"/>
      <c r="AY416" s="132"/>
      <c r="AZ416" s="132"/>
      <c r="BA416" s="132"/>
    </row>
    <row r="417" spans="23:53" s="13" customFormat="1" ht="15.75">
      <c r="W417" s="62"/>
      <c r="AL417" s="44"/>
      <c r="AO417" s="132"/>
      <c r="AP417" s="132"/>
      <c r="AQ417" s="132"/>
      <c r="AR417" s="132"/>
      <c r="AS417" s="132"/>
      <c r="AT417" s="132"/>
      <c r="AU417" s="132"/>
      <c r="AV417" s="132"/>
      <c r="AW417" s="132"/>
      <c r="AX417" s="132"/>
      <c r="AY417" s="132"/>
      <c r="AZ417" s="132"/>
      <c r="BA417" s="132"/>
    </row>
    <row r="418" spans="23:53" s="13" customFormat="1" ht="15.75">
      <c r="W418" s="62"/>
      <c r="AL418" s="44"/>
      <c r="AO418" s="132"/>
      <c r="AP418" s="132"/>
      <c r="AQ418" s="132"/>
      <c r="AR418" s="132"/>
      <c r="AS418" s="132"/>
      <c r="AT418" s="132"/>
      <c r="AU418" s="132"/>
      <c r="AV418" s="132"/>
      <c r="AW418" s="132"/>
      <c r="AX418" s="132"/>
      <c r="AY418" s="132"/>
      <c r="AZ418" s="132"/>
      <c r="BA418" s="132"/>
    </row>
    <row r="419" spans="23:53" s="13" customFormat="1" ht="15.75">
      <c r="W419" s="62"/>
      <c r="AL419" s="44"/>
      <c r="AO419" s="132"/>
      <c r="AP419" s="132"/>
      <c r="AQ419" s="132"/>
      <c r="AR419" s="132"/>
      <c r="AS419" s="132"/>
      <c r="AT419" s="132"/>
      <c r="AU419" s="132"/>
      <c r="AV419" s="132"/>
      <c r="AW419" s="132"/>
      <c r="AX419" s="132"/>
      <c r="AY419" s="132"/>
      <c r="AZ419" s="132"/>
      <c r="BA419" s="132"/>
    </row>
    <row r="420" spans="23:53" s="13" customFormat="1" ht="15.75">
      <c r="W420" s="62"/>
      <c r="AL420" s="44"/>
      <c r="AO420" s="132"/>
      <c r="AP420" s="132"/>
      <c r="AQ420" s="132"/>
      <c r="AR420" s="132"/>
      <c r="AS420" s="132"/>
      <c r="AT420" s="132"/>
      <c r="AU420" s="132"/>
      <c r="AV420" s="132"/>
      <c r="AW420" s="132"/>
      <c r="AX420" s="132"/>
      <c r="AY420" s="132"/>
      <c r="AZ420" s="132"/>
      <c r="BA420" s="132"/>
    </row>
    <row r="421" spans="23:53" s="13" customFormat="1" ht="15.75">
      <c r="W421" s="62"/>
      <c r="AL421" s="44"/>
      <c r="AO421" s="132"/>
      <c r="AP421" s="132"/>
      <c r="AQ421" s="132"/>
      <c r="AR421" s="132"/>
      <c r="AS421" s="132"/>
      <c r="AT421" s="132"/>
      <c r="AU421" s="132"/>
      <c r="AV421" s="132"/>
      <c r="AW421" s="132"/>
      <c r="AX421" s="132"/>
      <c r="AY421" s="132"/>
      <c r="AZ421" s="132"/>
      <c r="BA421" s="132"/>
    </row>
    <row r="422" spans="23:53" s="13" customFormat="1" ht="15.75">
      <c r="W422" s="62"/>
      <c r="AL422" s="44"/>
      <c r="AO422" s="132"/>
      <c r="AP422" s="132"/>
      <c r="AQ422" s="132"/>
      <c r="AR422" s="132"/>
      <c r="AS422" s="132"/>
      <c r="AT422" s="132"/>
      <c r="AU422" s="132"/>
      <c r="AV422" s="132"/>
      <c r="AW422" s="132"/>
      <c r="AX422" s="132"/>
      <c r="AY422" s="132"/>
      <c r="AZ422" s="132"/>
      <c r="BA422" s="132"/>
    </row>
    <row r="423" spans="23:53" s="13" customFormat="1" ht="15.75">
      <c r="W423" s="62"/>
      <c r="AL423" s="44"/>
      <c r="AO423" s="132"/>
      <c r="AP423" s="132"/>
      <c r="AQ423" s="132"/>
      <c r="AR423" s="132"/>
      <c r="AS423" s="132"/>
      <c r="AT423" s="132"/>
      <c r="AU423" s="132"/>
      <c r="AV423" s="132"/>
      <c r="AW423" s="132"/>
      <c r="AX423" s="132"/>
      <c r="AY423" s="132"/>
      <c r="AZ423" s="132"/>
      <c r="BA423" s="132"/>
    </row>
    <row r="424" spans="23:53" s="13" customFormat="1" ht="15.75">
      <c r="W424" s="62"/>
      <c r="AL424" s="44"/>
      <c r="AO424" s="132"/>
      <c r="AP424" s="132"/>
      <c r="AQ424" s="132"/>
      <c r="AR424" s="132"/>
      <c r="AS424" s="132"/>
      <c r="AT424" s="132"/>
      <c r="AU424" s="132"/>
      <c r="AV424" s="132"/>
      <c r="AW424" s="132"/>
      <c r="AX424" s="132"/>
      <c r="AY424" s="132"/>
      <c r="AZ424" s="132"/>
      <c r="BA424" s="132"/>
    </row>
    <row r="425" spans="23:53" s="13" customFormat="1" ht="15.75">
      <c r="W425" s="62"/>
      <c r="AL425" s="44"/>
      <c r="AO425" s="132"/>
      <c r="AP425" s="132"/>
      <c r="AQ425" s="132"/>
      <c r="AR425" s="132"/>
      <c r="AS425" s="132"/>
      <c r="AT425" s="132"/>
      <c r="AU425" s="132"/>
      <c r="AV425" s="132"/>
      <c r="AW425" s="132"/>
      <c r="AX425" s="132"/>
      <c r="AY425" s="132"/>
      <c r="AZ425" s="132"/>
      <c r="BA425" s="132"/>
    </row>
    <row r="426" spans="23:53" s="13" customFormat="1" ht="15.75">
      <c r="W426" s="62"/>
      <c r="AL426" s="44"/>
      <c r="AO426" s="132"/>
      <c r="AP426" s="132"/>
      <c r="AQ426" s="132"/>
      <c r="AR426" s="132"/>
      <c r="AS426" s="132"/>
      <c r="AT426" s="132"/>
      <c r="AU426" s="132"/>
      <c r="AV426" s="132"/>
      <c r="AW426" s="132"/>
      <c r="AX426" s="132"/>
      <c r="AY426" s="132"/>
      <c r="AZ426" s="132"/>
      <c r="BA426" s="132"/>
    </row>
    <row r="427" spans="23:53" s="13" customFormat="1" ht="15.75">
      <c r="W427" s="62"/>
      <c r="AL427" s="44"/>
      <c r="AO427" s="132"/>
      <c r="AP427" s="132"/>
      <c r="AQ427" s="132"/>
      <c r="AR427" s="132"/>
      <c r="AS427" s="132"/>
      <c r="AT427" s="132"/>
      <c r="AU427" s="132"/>
      <c r="AV427" s="132"/>
      <c r="AW427" s="132"/>
      <c r="AX427" s="132"/>
      <c r="AY427" s="132"/>
      <c r="AZ427" s="132"/>
      <c r="BA427" s="132"/>
    </row>
    <row r="428" spans="23:53" s="13" customFormat="1" ht="15.75">
      <c r="W428" s="62"/>
      <c r="AL428" s="44"/>
      <c r="AO428" s="132"/>
      <c r="AP428" s="132"/>
      <c r="AQ428" s="132"/>
      <c r="AR428" s="132"/>
      <c r="AS428" s="132"/>
      <c r="AT428" s="132"/>
      <c r="AU428" s="132"/>
      <c r="AV428" s="132"/>
      <c r="AW428" s="132"/>
      <c r="AX428" s="132"/>
      <c r="AY428" s="132"/>
      <c r="AZ428" s="132"/>
      <c r="BA428" s="132"/>
    </row>
    <row r="429" spans="23:53" s="13" customFormat="1" ht="15.75">
      <c r="W429" s="62"/>
      <c r="AL429" s="44"/>
      <c r="AO429" s="132"/>
      <c r="AP429" s="132"/>
      <c r="AQ429" s="132"/>
      <c r="AR429" s="132"/>
      <c r="AS429" s="132"/>
      <c r="AT429" s="132"/>
      <c r="AU429" s="132"/>
      <c r="AV429" s="132"/>
      <c r="AW429" s="132"/>
      <c r="AX429" s="132"/>
      <c r="AY429" s="132"/>
      <c r="AZ429" s="132"/>
      <c r="BA429" s="132"/>
    </row>
    <row r="430" spans="23:53" s="13" customFormat="1" ht="15.75">
      <c r="W430" s="62"/>
      <c r="AL430" s="44"/>
      <c r="AO430" s="132"/>
      <c r="AP430" s="132"/>
      <c r="AQ430" s="132"/>
      <c r="AR430" s="132"/>
      <c r="AS430" s="132"/>
      <c r="AT430" s="132"/>
      <c r="AU430" s="132"/>
      <c r="AV430" s="132"/>
      <c r="AW430" s="132"/>
      <c r="AX430" s="132"/>
      <c r="AY430" s="132"/>
      <c r="AZ430" s="132"/>
      <c r="BA430" s="132"/>
    </row>
    <row r="431" spans="23:53" s="13" customFormat="1" ht="15.75">
      <c r="W431" s="62"/>
      <c r="AL431" s="44"/>
      <c r="AO431" s="132"/>
      <c r="AP431" s="132"/>
      <c r="AQ431" s="132"/>
      <c r="AR431" s="132"/>
      <c r="AS431" s="132"/>
      <c r="AT431" s="132"/>
      <c r="AU431" s="132"/>
      <c r="AV431" s="132"/>
      <c r="AW431" s="132"/>
      <c r="AX431" s="132"/>
      <c r="AY431" s="132"/>
      <c r="AZ431" s="132"/>
      <c r="BA431" s="132"/>
    </row>
    <row r="432" spans="23:53" s="13" customFormat="1" ht="15.75">
      <c r="W432" s="62"/>
      <c r="AL432" s="44"/>
      <c r="AO432" s="132"/>
      <c r="AP432" s="132"/>
      <c r="AQ432" s="132"/>
      <c r="AR432" s="132"/>
      <c r="AS432" s="132"/>
      <c r="AT432" s="132"/>
      <c r="AU432" s="132"/>
      <c r="AV432" s="132"/>
      <c r="AW432" s="132"/>
      <c r="AX432" s="132"/>
      <c r="AY432" s="132"/>
      <c r="AZ432" s="132"/>
      <c r="BA432" s="132"/>
    </row>
    <row r="433" spans="23:53" s="13" customFormat="1" ht="15.75">
      <c r="W433" s="62"/>
      <c r="AL433" s="44"/>
      <c r="AO433" s="132"/>
      <c r="AP433" s="132"/>
      <c r="AQ433" s="132"/>
      <c r="AR433" s="132"/>
      <c r="AS433" s="132"/>
      <c r="AT433" s="132"/>
      <c r="AU433" s="132"/>
      <c r="AV433" s="132"/>
      <c r="AW433" s="132"/>
      <c r="AX433" s="132"/>
      <c r="AY433" s="132"/>
      <c r="AZ433" s="132"/>
      <c r="BA433" s="132"/>
    </row>
    <row r="434" spans="23:53" s="13" customFormat="1" ht="15.75">
      <c r="W434" s="62"/>
      <c r="AL434" s="44"/>
      <c r="AO434" s="132"/>
      <c r="AP434" s="132"/>
      <c r="AQ434" s="132"/>
      <c r="AR434" s="132"/>
      <c r="AS434" s="132"/>
      <c r="AT434" s="132"/>
      <c r="AU434" s="132"/>
      <c r="AV434" s="132"/>
      <c r="AW434" s="132"/>
      <c r="AX434" s="132"/>
      <c r="AY434" s="132"/>
      <c r="AZ434" s="132"/>
      <c r="BA434" s="132"/>
    </row>
    <row r="435" spans="23:53" s="13" customFormat="1" ht="15.75">
      <c r="W435" s="62"/>
      <c r="AL435" s="44"/>
      <c r="AO435" s="132"/>
      <c r="AP435" s="132"/>
      <c r="AQ435" s="132"/>
      <c r="AR435" s="132"/>
      <c r="AS435" s="132"/>
      <c r="AT435" s="132"/>
      <c r="AU435" s="132"/>
      <c r="AV435" s="132"/>
      <c r="AW435" s="132"/>
      <c r="AX435" s="132"/>
      <c r="AY435" s="132"/>
      <c r="AZ435" s="132"/>
      <c r="BA435" s="132"/>
    </row>
    <row r="436" spans="23:53" s="13" customFormat="1" ht="15.75">
      <c r="W436" s="62"/>
      <c r="AL436" s="44"/>
      <c r="AO436" s="132"/>
      <c r="AP436" s="132"/>
      <c r="AQ436" s="132"/>
      <c r="AR436" s="132"/>
      <c r="AS436" s="132"/>
      <c r="AT436" s="132"/>
      <c r="AU436" s="132"/>
      <c r="AV436" s="132"/>
      <c r="AW436" s="132"/>
      <c r="AX436" s="132"/>
      <c r="AY436" s="132"/>
      <c r="AZ436" s="132"/>
      <c r="BA436" s="132"/>
    </row>
    <row r="437" spans="23:53" s="13" customFormat="1" ht="15.75">
      <c r="W437" s="62"/>
      <c r="AL437" s="44"/>
      <c r="AO437" s="132"/>
      <c r="AP437" s="132"/>
      <c r="AQ437" s="132"/>
      <c r="AR437" s="132"/>
      <c r="AS437" s="132"/>
      <c r="AT437" s="132"/>
      <c r="AU437" s="132"/>
      <c r="AV437" s="132"/>
      <c r="AW437" s="132"/>
      <c r="AX437" s="132"/>
      <c r="AY437" s="132"/>
      <c r="AZ437" s="132"/>
      <c r="BA437" s="132"/>
    </row>
    <row r="438" spans="23:53" s="13" customFormat="1" ht="15.75">
      <c r="W438" s="62"/>
      <c r="AL438" s="44"/>
      <c r="AO438" s="132"/>
      <c r="AP438" s="132"/>
      <c r="AQ438" s="132"/>
      <c r="AR438" s="132"/>
      <c r="AS438" s="132"/>
      <c r="AT438" s="132"/>
      <c r="AU438" s="132"/>
      <c r="AV438" s="132"/>
      <c r="AW438" s="132"/>
      <c r="AX438" s="132"/>
      <c r="AY438" s="132"/>
      <c r="AZ438" s="132"/>
      <c r="BA438" s="132"/>
    </row>
    <row r="439" spans="23:53" s="13" customFormat="1" ht="15.75">
      <c r="W439" s="62"/>
      <c r="AL439" s="44"/>
      <c r="AO439" s="132"/>
      <c r="AP439" s="132"/>
      <c r="AQ439" s="132"/>
      <c r="AR439" s="132"/>
      <c r="AS439" s="132"/>
      <c r="AT439" s="132"/>
      <c r="AU439" s="132"/>
      <c r="AV439" s="132"/>
      <c r="AW439" s="132"/>
      <c r="AX439" s="132"/>
      <c r="AY439" s="132"/>
      <c r="AZ439" s="132"/>
      <c r="BA439" s="132"/>
    </row>
    <row r="440" spans="23:53" s="13" customFormat="1" ht="15.75">
      <c r="W440" s="62"/>
      <c r="AL440" s="44"/>
      <c r="AO440" s="132"/>
      <c r="AP440" s="132"/>
      <c r="AQ440" s="132"/>
      <c r="AR440" s="132"/>
      <c r="AS440" s="132"/>
      <c r="AT440" s="132"/>
      <c r="AU440" s="132"/>
      <c r="AV440" s="132"/>
      <c r="AW440" s="132"/>
      <c r="AX440" s="132"/>
      <c r="AY440" s="132"/>
      <c r="AZ440" s="132"/>
      <c r="BA440" s="132"/>
    </row>
    <row r="441" spans="23:53" s="13" customFormat="1" ht="15.75">
      <c r="W441" s="62"/>
      <c r="AL441" s="44"/>
      <c r="AO441" s="132"/>
      <c r="AP441" s="132"/>
      <c r="AQ441" s="132"/>
      <c r="AR441" s="132"/>
      <c r="AS441" s="132"/>
      <c r="AT441" s="132"/>
      <c r="AU441" s="132"/>
      <c r="AV441" s="132"/>
      <c r="AW441" s="132"/>
      <c r="AX441" s="132"/>
      <c r="AY441" s="132"/>
      <c r="AZ441" s="132"/>
      <c r="BA441" s="132"/>
    </row>
    <row r="442" spans="23:53" s="13" customFormat="1" ht="15.75">
      <c r="W442" s="62"/>
      <c r="AL442" s="44"/>
      <c r="AO442" s="132"/>
      <c r="AP442" s="132"/>
      <c r="AQ442" s="132"/>
      <c r="AR442" s="132"/>
      <c r="AS442" s="132"/>
      <c r="AT442" s="132"/>
      <c r="AU442" s="132"/>
      <c r="AV442" s="132"/>
      <c r="AW442" s="132"/>
      <c r="AX442" s="132"/>
      <c r="AY442" s="132"/>
      <c r="AZ442" s="132"/>
      <c r="BA442" s="132"/>
    </row>
    <row r="443" spans="23:53" s="13" customFormat="1" ht="15.75">
      <c r="W443" s="62"/>
      <c r="AL443" s="44"/>
      <c r="AO443" s="132"/>
      <c r="AP443" s="132"/>
      <c r="AQ443" s="132"/>
      <c r="AR443" s="132"/>
      <c r="AS443" s="132"/>
      <c r="AT443" s="132"/>
      <c r="AU443" s="132"/>
      <c r="AV443" s="132"/>
      <c r="AW443" s="132"/>
      <c r="AX443" s="132"/>
      <c r="AY443" s="132"/>
      <c r="AZ443" s="132"/>
      <c r="BA443" s="132"/>
    </row>
    <row r="444" spans="23:53" s="13" customFormat="1" ht="15.75">
      <c r="W444" s="62"/>
      <c r="AL444" s="44"/>
      <c r="AO444" s="132"/>
      <c r="AP444" s="132"/>
      <c r="AQ444" s="132"/>
      <c r="AR444" s="132"/>
      <c r="AS444" s="132"/>
      <c r="AT444" s="132"/>
      <c r="AU444" s="132"/>
      <c r="AV444" s="132"/>
      <c r="AW444" s="132"/>
      <c r="AX444" s="132"/>
      <c r="AY444" s="132"/>
      <c r="AZ444" s="132"/>
      <c r="BA444" s="132"/>
    </row>
    <row r="445" spans="23:53" s="13" customFormat="1" ht="15.75">
      <c r="W445" s="62"/>
      <c r="AL445" s="44"/>
      <c r="AO445" s="132"/>
      <c r="AP445" s="132"/>
      <c r="AQ445" s="132"/>
      <c r="AR445" s="132"/>
      <c r="AS445" s="132"/>
      <c r="AT445" s="132"/>
      <c r="AU445" s="132"/>
      <c r="AV445" s="132"/>
      <c r="AW445" s="132"/>
      <c r="AX445" s="132"/>
      <c r="AY445" s="132"/>
      <c r="AZ445" s="132"/>
      <c r="BA445" s="132"/>
    </row>
    <row r="446" spans="23:53" s="13" customFormat="1" ht="15.75">
      <c r="W446" s="62"/>
      <c r="AL446" s="44"/>
      <c r="AO446" s="132"/>
      <c r="AP446" s="132"/>
      <c r="AQ446" s="132"/>
      <c r="AR446" s="132"/>
      <c r="AS446" s="132"/>
      <c r="AT446" s="132"/>
      <c r="AU446" s="132"/>
      <c r="AV446" s="132"/>
      <c r="AW446" s="132"/>
      <c r="AX446" s="132"/>
      <c r="AY446" s="132"/>
      <c r="AZ446" s="132"/>
      <c r="BA446" s="132"/>
    </row>
    <row r="447" spans="23:53" s="13" customFormat="1" ht="15.75">
      <c r="W447" s="62"/>
      <c r="AL447" s="44"/>
      <c r="AO447" s="132"/>
      <c r="AP447" s="132"/>
      <c r="AQ447" s="132"/>
      <c r="AR447" s="132"/>
      <c r="AS447" s="132"/>
      <c r="AT447" s="132"/>
      <c r="AU447" s="132"/>
      <c r="AV447" s="132"/>
      <c r="AW447" s="132"/>
      <c r="AX447" s="132"/>
      <c r="AY447" s="132"/>
      <c r="AZ447" s="132"/>
      <c r="BA447" s="132"/>
    </row>
    <row r="448" spans="23:53" s="13" customFormat="1" ht="15.75">
      <c r="W448" s="62"/>
      <c r="AL448" s="44"/>
      <c r="AO448" s="132"/>
      <c r="AP448" s="132"/>
      <c r="AQ448" s="132"/>
      <c r="AR448" s="132"/>
      <c r="AS448" s="132"/>
      <c r="AT448" s="132"/>
      <c r="AU448" s="132"/>
      <c r="AV448" s="132"/>
      <c r="AW448" s="132"/>
      <c r="AX448" s="132"/>
      <c r="AY448" s="132"/>
      <c r="AZ448" s="132"/>
      <c r="BA448" s="132"/>
    </row>
    <row r="449" spans="23:53" s="13" customFormat="1" ht="15.75">
      <c r="W449" s="62"/>
      <c r="AL449" s="44"/>
      <c r="AO449" s="132"/>
      <c r="AP449" s="132"/>
      <c r="AQ449" s="132"/>
      <c r="AR449" s="132"/>
      <c r="AS449" s="132"/>
      <c r="AT449" s="132"/>
      <c r="AU449" s="132"/>
      <c r="AV449" s="132"/>
      <c r="AW449" s="132"/>
      <c r="AX449" s="132"/>
      <c r="AY449" s="132"/>
      <c r="AZ449" s="132"/>
      <c r="BA449" s="132"/>
    </row>
    <row r="450" spans="23:53" s="13" customFormat="1" ht="15.75">
      <c r="W450" s="62"/>
      <c r="AL450" s="44"/>
      <c r="AO450" s="132"/>
      <c r="AP450" s="132"/>
      <c r="AQ450" s="132"/>
      <c r="AR450" s="132"/>
      <c r="AS450" s="132"/>
      <c r="AT450" s="132"/>
      <c r="AU450" s="132"/>
      <c r="AV450" s="132"/>
      <c r="AW450" s="132"/>
      <c r="AX450" s="132"/>
      <c r="AY450" s="132"/>
      <c r="AZ450" s="132"/>
      <c r="BA450" s="132"/>
    </row>
    <row r="451" spans="23:53" s="13" customFormat="1" ht="15.75">
      <c r="W451" s="62"/>
      <c r="AL451" s="44"/>
      <c r="AO451" s="132"/>
      <c r="AP451" s="132"/>
      <c r="AQ451" s="132"/>
      <c r="AR451" s="132"/>
      <c r="AS451" s="132"/>
      <c r="AT451" s="132"/>
      <c r="AU451" s="132"/>
      <c r="AV451" s="132"/>
      <c r="AW451" s="132"/>
      <c r="AX451" s="132"/>
      <c r="AY451" s="132"/>
      <c r="AZ451" s="132"/>
      <c r="BA451" s="132"/>
    </row>
    <row r="452" spans="23:53" s="13" customFormat="1" ht="15.75">
      <c r="W452" s="62"/>
      <c r="AL452" s="44"/>
      <c r="AO452" s="132"/>
      <c r="AP452" s="132"/>
      <c r="AQ452" s="132"/>
      <c r="AR452" s="132"/>
      <c r="AS452" s="132"/>
      <c r="AT452" s="132"/>
      <c r="AU452" s="132"/>
      <c r="AV452" s="132"/>
      <c r="AW452" s="132"/>
      <c r="AX452" s="132"/>
      <c r="AY452" s="132"/>
      <c r="AZ452" s="132"/>
      <c r="BA452" s="132"/>
    </row>
    <row r="453" spans="23:53" s="13" customFormat="1" ht="15.75">
      <c r="W453" s="62"/>
      <c r="AL453" s="44"/>
      <c r="AO453" s="132"/>
      <c r="AP453" s="132"/>
      <c r="AQ453" s="132"/>
      <c r="AR453" s="132"/>
      <c r="AS453" s="132"/>
      <c r="AT453" s="132"/>
      <c r="AU453" s="132"/>
      <c r="AV453" s="132"/>
      <c r="AW453" s="132"/>
      <c r="AX453" s="132"/>
      <c r="AY453" s="132"/>
      <c r="AZ453" s="132"/>
      <c r="BA453" s="132"/>
    </row>
    <row r="454" spans="23:53" s="13" customFormat="1" ht="15.75">
      <c r="W454" s="62"/>
      <c r="AL454" s="44"/>
      <c r="AO454" s="132"/>
      <c r="AP454" s="132"/>
      <c r="AQ454" s="132"/>
      <c r="AR454" s="132"/>
      <c r="AS454" s="132"/>
      <c r="AT454" s="132"/>
      <c r="AU454" s="132"/>
      <c r="AV454" s="132"/>
      <c r="AW454" s="132"/>
      <c r="AX454" s="132"/>
      <c r="AY454" s="132"/>
      <c r="AZ454" s="132"/>
      <c r="BA454" s="132"/>
    </row>
    <row r="455" spans="23:53" s="13" customFormat="1" ht="15.75">
      <c r="W455" s="62"/>
      <c r="AL455" s="44"/>
      <c r="AO455" s="132"/>
      <c r="AP455" s="132"/>
      <c r="AQ455" s="132"/>
      <c r="AR455" s="132"/>
      <c r="AS455" s="132"/>
      <c r="AT455" s="132"/>
      <c r="AU455" s="132"/>
      <c r="AV455" s="132"/>
      <c r="AW455" s="132"/>
      <c r="AX455" s="132"/>
      <c r="AY455" s="132"/>
      <c r="AZ455" s="132"/>
      <c r="BA455" s="132"/>
    </row>
    <row r="456" spans="23:53" s="13" customFormat="1" ht="15.75">
      <c r="W456" s="62"/>
      <c r="AL456" s="44"/>
      <c r="AO456" s="132"/>
      <c r="AP456" s="132"/>
      <c r="AQ456" s="132"/>
      <c r="AR456" s="132"/>
      <c r="AS456" s="132"/>
      <c r="AT456" s="132"/>
      <c r="AU456" s="132"/>
      <c r="AV456" s="132"/>
      <c r="AW456" s="132"/>
      <c r="AX456" s="132"/>
      <c r="AY456" s="132"/>
      <c r="AZ456" s="132"/>
      <c r="BA456" s="132"/>
    </row>
    <row r="457" spans="23:53" s="13" customFormat="1" ht="15.75">
      <c r="W457" s="62"/>
      <c r="AL457" s="44"/>
      <c r="AO457" s="132"/>
      <c r="AP457" s="132"/>
      <c r="AQ457" s="132"/>
      <c r="AR457" s="132"/>
      <c r="AS457" s="132"/>
      <c r="AT457" s="132"/>
      <c r="AU457" s="132"/>
      <c r="AV457" s="132"/>
      <c r="AW457" s="132"/>
      <c r="AX457" s="132"/>
      <c r="AY457" s="132"/>
      <c r="AZ457" s="132"/>
      <c r="BA457" s="132"/>
    </row>
    <row r="458" spans="23:53" s="13" customFormat="1" ht="15.75">
      <c r="W458" s="62"/>
      <c r="AL458" s="44"/>
      <c r="AO458" s="132"/>
      <c r="AP458" s="132"/>
      <c r="AQ458" s="132"/>
      <c r="AR458" s="132"/>
      <c r="AS458" s="132"/>
      <c r="AT458" s="132"/>
      <c r="AU458" s="132"/>
      <c r="AV458" s="132"/>
      <c r="AW458" s="132"/>
      <c r="AX458" s="132"/>
      <c r="AY458" s="132"/>
      <c r="AZ458" s="132"/>
      <c r="BA458" s="132"/>
    </row>
    <row r="459" spans="23:53" s="13" customFormat="1" ht="15.75">
      <c r="W459" s="62"/>
      <c r="AL459" s="44"/>
      <c r="AO459" s="132"/>
      <c r="AP459" s="132"/>
      <c r="AQ459" s="132"/>
      <c r="AR459" s="132"/>
      <c r="AS459" s="132"/>
      <c r="AT459" s="132"/>
      <c r="AU459" s="132"/>
      <c r="AV459" s="132"/>
      <c r="AW459" s="132"/>
      <c r="AX459" s="132"/>
      <c r="AY459" s="132"/>
      <c r="AZ459" s="132"/>
      <c r="BA459" s="132"/>
    </row>
    <row r="460" spans="23:53" s="13" customFormat="1" ht="15.75">
      <c r="W460" s="62"/>
      <c r="AL460" s="44"/>
      <c r="AO460" s="132"/>
      <c r="AP460" s="132"/>
      <c r="AQ460" s="132"/>
      <c r="AR460" s="132"/>
      <c r="AS460" s="132"/>
      <c r="AT460" s="132"/>
      <c r="AU460" s="132"/>
      <c r="AV460" s="132"/>
      <c r="AW460" s="132"/>
      <c r="AX460" s="132"/>
      <c r="AY460" s="132"/>
      <c r="AZ460" s="132"/>
      <c r="BA460" s="132"/>
    </row>
    <row r="461" spans="23:53" s="13" customFormat="1" ht="15.75">
      <c r="W461" s="62"/>
      <c r="AL461" s="44"/>
      <c r="AO461" s="132"/>
      <c r="AP461" s="132"/>
      <c r="AQ461" s="132"/>
      <c r="AR461" s="132"/>
      <c r="AS461" s="132"/>
      <c r="AT461" s="132"/>
      <c r="AU461" s="132"/>
      <c r="AV461" s="132"/>
      <c r="AW461" s="132"/>
      <c r="AX461" s="132"/>
      <c r="AY461" s="132"/>
      <c r="AZ461" s="132"/>
      <c r="BA461" s="132"/>
    </row>
    <row r="462" spans="23:53" s="13" customFormat="1" ht="15.75">
      <c r="W462" s="62"/>
      <c r="AL462" s="44"/>
      <c r="AO462" s="132"/>
      <c r="AP462" s="132"/>
      <c r="AQ462" s="132"/>
      <c r="AR462" s="132"/>
      <c r="AS462" s="132"/>
      <c r="AT462" s="132"/>
      <c r="AU462" s="132"/>
      <c r="AV462" s="132"/>
      <c r="AW462" s="132"/>
      <c r="AX462" s="132"/>
      <c r="AY462" s="132"/>
      <c r="AZ462" s="132"/>
      <c r="BA462" s="132"/>
    </row>
    <row r="463" spans="23:53" s="13" customFormat="1" ht="15.75">
      <c r="W463" s="62"/>
      <c r="AL463" s="44"/>
      <c r="AO463" s="132"/>
      <c r="AP463" s="132"/>
      <c r="AQ463" s="132"/>
      <c r="AR463" s="132"/>
      <c r="AS463" s="132"/>
      <c r="AT463" s="132"/>
      <c r="AU463" s="132"/>
      <c r="AV463" s="132"/>
      <c r="AW463" s="132"/>
      <c r="AX463" s="132"/>
      <c r="AY463" s="132"/>
      <c r="AZ463" s="132"/>
      <c r="BA463" s="132"/>
    </row>
    <row r="464" spans="23:53" s="13" customFormat="1" ht="15.75">
      <c r="W464" s="62"/>
      <c r="AL464" s="44"/>
      <c r="AO464" s="132"/>
      <c r="AP464" s="132"/>
      <c r="AQ464" s="132"/>
      <c r="AR464" s="132"/>
      <c r="AS464" s="132"/>
      <c r="AT464" s="132"/>
      <c r="AU464" s="132"/>
      <c r="AV464" s="132"/>
      <c r="AW464" s="132"/>
      <c r="AX464" s="132"/>
      <c r="AY464" s="132"/>
      <c r="AZ464" s="132"/>
      <c r="BA464" s="132"/>
    </row>
    <row r="465" spans="23:53" s="13" customFormat="1" ht="15.75">
      <c r="W465" s="62"/>
      <c r="AL465" s="44"/>
      <c r="AO465" s="132"/>
      <c r="AP465" s="132"/>
      <c r="AQ465" s="132"/>
      <c r="AR465" s="132"/>
      <c r="AS465" s="132"/>
      <c r="AT465" s="132"/>
      <c r="AU465" s="132"/>
      <c r="AV465" s="132"/>
      <c r="AW465" s="132"/>
      <c r="AX465" s="132"/>
      <c r="AY465" s="132"/>
      <c r="AZ465" s="132"/>
      <c r="BA465" s="132"/>
    </row>
    <row r="466" spans="23:53" s="13" customFormat="1" ht="15.75">
      <c r="W466" s="62"/>
      <c r="AL466" s="44"/>
      <c r="AO466" s="132"/>
      <c r="AP466" s="132"/>
      <c r="AQ466" s="132"/>
      <c r="AR466" s="132"/>
      <c r="AS466" s="132"/>
      <c r="AT466" s="132"/>
      <c r="AU466" s="132"/>
      <c r="AV466" s="132"/>
      <c r="AW466" s="132"/>
      <c r="AX466" s="132"/>
      <c r="AY466" s="132"/>
      <c r="AZ466" s="132"/>
      <c r="BA466" s="132"/>
    </row>
    <row r="467" spans="23:53" s="13" customFormat="1" ht="15.75">
      <c r="W467" s="62"/>
      <c r="AL467" s="44"/>
      <c r="AO467" s="132"/>
      <c r="AP467" s="132"/>
      <c r="AQ467" s="132"/>
      <c r="AR467" s="132"/>
      <c r="AS467" s="132"/>
      <c r="AT467" s="132"/>
      <c r="AU467" s="132"/>
      <c r="AV467" s="132"/>
      <c r="AW467" s="132"/>
      <c r="AX467" s="132"/>
      <c r="AY467" s="132"/>
      <c r="AZ467" s="132"/>
      <c r="BA467" s="132"/>
    </row>
    <row r="468" spans="23:53" s="13" customFormat="1" ht="15.75">
      <c r="W468" s="62"/>
      <c r="AL468" s="44"/>
      <c r="AO468" s="132"/>
      <c r="AP468" s="132"/>
      <c r="AQ468" s="132"/>
      <c r="AR468" s="132"/>
      <c r="AS468" s="132"/>
      <c r="AT468" s="132"/>
      <c r="AU468" s="132"/>
      <c r="AV468" s="132"/>
      <c r="AW468" s="132"/>
      <c r="AX468" s="132"/>
      <c r="AY468" s="132"/>
      <c r="AZ468" s="132"/>
      <c r="BA468" s="132"/>
    </row>
    <row r="469" spans="23:53" s="13" customFormat="1" ht="15.75">
      <c r="W469" s="62"/>
      <c r="AL469" s="44"/>
      <c r="AO469" s="132"/>
      <c r="AP469" s="132"/>
      <c r="AQ469" s="132"/>
      <c r="AR469" s="132"/>
      <c r="AS469" s="132"/>
      <c r="AT469" s="132"/>
      <c r="AU469" s="132"/>
      <c r="AV469" s="132"/>
      <c r="AW469" s="132"/>
      <c r="AX469" s="132"/>
      <c r="AY469" s="132"/>
      <c r="AZ469" s="132"/>
      <c r="BA469" s="132"/>
    </row>
    <row r="470" spans="23:53" s="13" customFormat="1" ht="15.75">
      <c r="W470" s="62"/>
      <c r="AL470" s="44"/>
      <c r="AO470" s="132"/>
      <c r="AP470" s="132"/>
      <c r="AQ470" s="132"/>
      <c r="AR470" s="132"/>
      <c r="AS470" s="132"/>
      <c r="AT470" s="132"/>
      <c r="AU470" s="132"/>
      <c r="AV470" s="132"/>
      <c r="AW470" s="132"/>
      <c r="AX470" s="132"/>
      <c r="AY470" s="132"/>
      <c r="AZ470" s="132"/>
      <c r="BA470" s="132"/>
    </row>
    <row r="471" spans="23:53" s="13" customFormat="1" ht="15.75">
      <c r="W471" s="62"/>
      <c r="AL471" s="44"/>
      <c r="AO471" s="132"/>
      <c r="AP471" s="132"/>
      <c r="AQ471" s="132"/>
      <c r="AR471" s="132"/>
      <c r="AS471" s="132"/>
      <c r="AT471" s="132"/>
      <c r="AU471" s="132"/>
      <c r="AV471" s="132"/>
      <c r="AW471" s="132"/>
      <c r="AX471" s="132"/>
      <c r="AY471" s="132"/>
      <c r="AZ471" s="132"/>
      <c r="BA471" s="132"/>
    </row>
    <row r="472" spans="23:53" s="13" customFormat="1" ht="15.75">
      <c r="W472" s="62"/>
      <c r="AL472" s="44"/>
      <c r="AO472" s="132"/>
      <c r="AP472" s="132"/>
      <c r="AQ472" s="132"/>
      <c r="AR472" s="132"/>
      <c r="AS472" s="132"/>
      <c r="AT472" s="132"/>
      <c r="AU472" s="132"/>
      <c r="AV472" s="132"/>
      <c r="AW472" s="132"/>
      <c r="AX472" s="132"/>
      <c r="AY472" s="132"/>
      <c r="AZ472" s="132"/>
      <c r="BA472" s="132"/>
    </row>
    <row r="473" spans="23:53" s="13" customFormat="1" ht="15.75">
      <c r="W473" s="62"/>
      <c r="AL473" s="44"/>
      <c r="AO473" s="132"/>
      <c r="AP473" s="132"/>
      <c r="AQ473" s="132"/>
      <c r="AR473" s="132"/>
      <c r="AS473" s="132"/>
      <c r="AT473" s="132"/>
      <c r="AU473" s="132"/>
      <c r="AV473" s="132"/>
      <c r="AW473" s="132"/>
      <c r="AX473" s="132"/>
      <c r="AY473" s="132"/>
      <c r="AZ473" s="132"/>
      <c r="BA473" s="132"/>
    </row>
    <row r="474" spans="23:53" s="13" customFormat="1" ht="15.75">
      <c r="W474" s="62"/>
      <c r="AL474" s="44"/>
      <c r="AO474" s="132"/>
      <c r="AP474" s="132"/>
      <c r="AQ474" s="132"/>
      <c r="AR474" s="132"/>
      <c r="AS474" s="132"/>
      <c r="AT474" s="132"/>
      <c r="AU474" s="132"/>
      <c r="AV474" s="132"/>
      <c r="AW474" s="132"/>
      <c r="AX474" s="132"/>
      <c r="AY474" s="132"/>
      <c r="AZ474" s="132"/>
      <c r="BA474" s="132"/>
    </row>
    <row r="475" spans="23:53" s="13" customFormat="1" ht="15.75">
      <c r="W475" s="62"/>
      <c r="AL475" s="44"/>
      <c r="AO475" s="132"/>
      <c r="AP475" s="132"/>
      <c r="AQ475" s="132"/>
      <c r="AR475" s="132"/>
      <c r="AS475" s="132"/>
      <c r="AT475" s="132"/>
      <c r="AU475" s="132"/>
      <c r="AV475" s="132"/>
      <c r="AW475" s="132"/>
      <c r="AX475" s="132"/>
      <c r="AY475" s="132"/>
      <c r="AZ475" s="132"/>
      <c r="BA475" s="132"/>
    </row>
    <row r="476" spans="23:53" s="13" customFormat="1" ht="15.75">
      <c r="W476" s="62"/>
      <c r="AL476" s="44"/>
      <c r="AO476" s="132"/>
      <c r="AP476" s="132"/>
      <c r="AQ476" s="132"/>
      <c r="AR476" s="132"/>
      <c r="AS476" s="132"/>
      <c r="AT476" s="132"/>
      <c r="AU476" s="132"/>
      <c r="AV476" s="132"/>
      <c r="AW476" s="132"/>
      <c r="AX476" s="132"/>
      <c r="AY476" s="132"/>
      <c r="AZ476" s="132"/>
      <c r="BA476" s="132"/>
    </row>
    <row r="477" spans="23:53" s="13" customFormat="1" ht="15.75">
      <c r="W477" s="62"/>
      <c r="AL477" s="44"/>
      <c r="AO477" s="132"/>
      <c r="AP477" s="132"/>
      <c r="AQ477" s="132"/>
      <c r="AR477" s="132"/>
      <c r="AS477" s="132"/>
      <c r="AT477" s="132"/>
      <c r="AU477" s="132"/>
      <c r="AV477" s="132"/>
      <c r="AW477" s="132"/>
      <c r="AX477" s="132"/>
      <c r="AY477" s="132"/>
      <c r="AZ477" s="132"/>
      <c r="BA477" s="132"/>
    </row>
    <row r="478" spans="23:53" s="13" customFormat="1" ht="15.75">
      <c r="W478" s="62"/>
      <c r="AL478" s="44"/>
      <c r="AO478" s="132"/>
      <c r="AP478" s="132"/>
      <c r="AQ478" s="132"/>
      <c r="AR478" s="132"/>
      <c r="AS478" s="132"/>
      <c r="AT478" s="132"/>
      <c r="AU478" s="132"/>
      <c r="AV478" s="132"/>
      <c r="AW478" s="132"/>
      <c r="AX478" s="132"/>
      <c r="AY478" s="132"/>
      <c r="AZ478" s="132"/>
      <c r="BA478" s="132"/>
    </row>
    <row r="479" spans="23:53" s="13" customFormat="1" ht="15.75">
      <c r="W479" s="62"/>
      <c r="AL479" s="44"/>
      <c r="AO479" s="132"/>
      <c r="AP479" s="132"/>
      <c r="AQ479" s="132"/>
      <c r="AR479" s="132"/>
      <c r="AS479" s="132"/>
      <c r="AT479" s="132"/>
      <c r="AU479" s="132"/>
      <c r="AV479" s="132"/>
      <c r="AW479" s="132"/>
      <c r="AX479" s="132"/>
      <c r="AY479" s="132"/>
      <c r="AZ479" s="132"/>
      <c r="BA479" s="132"/>
    </row>
    <row r="480" spans="23:53" s="13" customFormat="1" ht="15.75">
      <c r="W480" s="62"/>
      <c r="AL480" s="44"/>
      <c r="AO480" s="132"/>
      <c r="AP480" s="132"/>
      <c r="AQ480" s="132"/>
      <c r="AR480" s="132"/>
      <c r="AS480" s="132"/>
      <c r="AT480" s="132"/>
      <c r="AU480" s="132"/>
      <c r="AV480" s="132"/>
      <c r="AW480" s="132"/>
      <c r="AX480" s="132"/>
      <c r="AY480" s="132"/>
      <c r="AZ480" s="132"/>
      <c r="BA480" s="132"/>
    </row>
    <row r="481" spans="23:53" s="13" customFormat="1" ht="15.75">
      <c r="W481" s="62"/>
      <c r="AL481" s="44"/>
      <c r="AO481" s="132"/>
      <c r="AP481" s="132"/>
      <c r="AQ481" s="132"/>
      <c r="AR481" s="132"/>
      <c r="AS481" s="132"/>
      <c r="AT481" s="132"/>
      <c r="AU481" s="132"/>
      <c r="AV481" s="132"/>
      <c r="AW481" s="132"/>
      <c r="AX481" s="132"/>
      <c r="AY481" s="132"/>
      <c r="AZ481" s="132"/>
      <c r="BA481" s="132"/>
    </row>
    <row r="482" spans="23:53" s="13" customFormat="1" ht="15.75">
      <c r="W482" s="62"/>
      <c r="AL482" s="44"/>
      <c r="AO482" s="132"/>
      <c r="AP482" s="132"/>
      <c r="AQ482" s="132"/>
      <c r="AR482" s="132"/>
      <c r="AS482" s="132"/>
      <c r="AT482" s="132"/>
      <c r="AU482" s="132"/>
      <c r="AV482" s="132"/>
      <c r="AW482" s="132"/>
      <c r="AX482" s="132"/>
      <c r="AY482" s="132"/>
      <c r="AZ482" s="132"/>
      <c r="BA482" s="132"/>
    </row>
    <row r="483" spans="23:53" s="13" customFormat="1" ht="15.75">
      <c r="W483" s="62"/>
      <c r="AL483" s="44"/>
      <c r="AO483" s="132"/>
      <c r="AP483" s="132"/>
      <c r="AQ483" s="132"/>
      <c r="AR483" s="132"/>
      <c r="AS483" s="132"/>
      <c r="AT483" s="132"/>
      <c r="AU483" s="132"/>
      <c r="AV483" s="132"/>
      <c r="AW483" s="132"/>
      <c r="AX483" s="132"/>
      <c r="AY483" s="132"/>
      <c r="AZ483" s="132"/>
      <c r="BA483" s="132"/>
    </row>
    <row r="484" spans="23:53" s="13" customFormat="1" ht="15.75">
      <c r="W484" s="62"/>
      <c r="AL484" s="44"/>
      <c r="AO484" s="132"/>
      <c r="AP484" s="132"/>
      <c r="AQ484" s="132"/>
      <c r="AR484" s="132"/>
      <c r="AS484" s="132"/>
      <c r="AT484" s="132"/>
      <c r="AU484" s="132"/>
      <c r="AV484" s="132"/>
      <c r="AW484" s="132"/>
      <c r="AX484" s="132"/>
      <c r="AY484" s="132"/>
      <c r="AZ484" s="132"/>
      <c r="BA484" s="132"/>
    </row>
    <row r="485" spans="23:53" s="13" customFormat="1" ht="15.75">
      <c r="W485" s="62"/>
      <c r="AL485" s="44"/>
      <c r="AO485" s="132"/>
      <c r="AP485" s="132"/>
      <c r="AQ485" s="132"/>
      <c r="AR485" s="132"/>
      <c r="AS485" s="132"/>
      <c r="AT485" s="132"/>
      <c r="AU485" s="132"/>
      <c r="AV485" s="132"/>
      <c r="AW485" s="132"/>
      <c r="AX485" s="132"/>
      <c r="AY485" s="132"/>
      <c r="AZ485" s="132"/>
      <c r="BA485" s="132"/>
    </row>
    <row r="486" spans="23:53" s="13" customFormat="1" ht="15.75">
      <c r="W486" s="62"/>
      <c r="AL486" s="44"/>
      <c r="AO486" s="132"/>
      <c r="AP486" s="132"/>
      <c r="AQ486" s="132"/>
      <c r="AR486" s="132"/>
      <c r="AS486" s="132"/>
      <c r="AT486" s="132"/>
      <c r="AU486" s="132"/>
      <c r="AV486" s="132"/>
      <c r="AW486" s="132"/>
      <c r="AX486" s="132"/>
      <c r="AY486" s="132"/>
      <c r="AZ486" s="132"/>
      <c r="BA486" s="132"/>
    </row>
    <row r="487" spans="23:53" s="13" customFormat="1" ht="15.75">
      <c r="W487" s="62"/>
      <c r="AL487" s="44"/>
      <c r="AO487" s="132"/>
      <c r="AP487" s="132"/>
      <c r="AQ487" s="132"/>
      <c r="AR487" s="132"/>
      <c r="AS487" s="132"/>
      <c r="AT487" s="132"/>
      <c r="AU487" s="132"/>
      <c r="AV487" s="132"/>
      <c r="AW487" s="132"/>
      <c r="AX487" s="132"/>
      <c r="AY487" s="132"/>
      <c r="AZ487" s="132"/>
      <c r="BA487" s="132"/>
    </row>
    <row r="488" spans="23:53" s="13" customFormat="1" ht="15.75">
      <c r="W488" s="62"/>
      <c r="AL488" s="44"/>
      <c r="AO488" s="132"/>
      <c r="AP488" s="132"/>
      <c r="AQ488" s="132"/>
      <c r="AR488" s="132"/>
      <c r="AS488" s="132"/>
      <c r="AT488" s="132"/>
      <c r="AU488" s="132"/>
      <c r="AV488" s="132"/>
      <c r="AW488" s="132"/>
      <c r="AX488" s="132"/>
      <c r="AY488" s="132"/>
      <c r="AZ488" s="132"/>
      <c r="BA488" s="132"/>
    </row>
    <row r="489" spans="23:53" s="13" customFormat="1" ht="15.75">
      <c r="W489" s="62"/>
      <c r="AL489" s="44"/>
      <c r="AO489" s="132"/>
      <c r="AP489" s="132"/>
      <c r="AQ489" s="132"/>
      <c r="AR489" s="132"/>
      <c r="AS489" s="132"/>
      <c r="AT489" s="132"/>
      <c r="AU489" s="132"/>
      <c r="AV489" s="132"/>
      <c r="AW489" s="132"/>
      <c r="AX489" s="132"/>
      <c r="AY489" s="132"/>
      <c r="AZ489" s="132"/>
      <c r="BA489" s="132"/>
    </row>
    <row r="490" spans="23:53" s="13" customFormat="1" ht="15.75">
      <c r="W490" s="62"/>
      <c r="AL490" s="44"/>
      <c r="AO490" s="132"/>
      <c r="AP490" s="132"/>
      <c r="AQ490" s="132"/>
      <c r="AR490" s="132"/>
      <c r="AS490" s="132"/>
      <c r="AT490" s="132"/>
      <c r="AU490" s="132"/>
      <c r="AV490" s="132"/>
      <c r="AW490" s="132"/>
      <c r="AX490" s="132"/>
      <c r="AY490" s="132"/>
      <c r="AZ490" s="132"/>
      <c r="BA490" s="132"/>
    </row>
    <row r="491" spans="23:53" s="13" customFormat="1" ht="15.75">
      <c r="W491" s="62"/>
      <c r="AL491" s="44"/>
      <c r="AO491" s="132"/>
      <c r="AP491" s="132"/>
      <c r="AQ491" s="132"/>
      <c r="AR491" s="132"/>
      <c r="AS491" s="132"/>
      <c r="AT491" s="132"/>
      <c r="AU491" s="132"/>
      <c r="AV491" s="132"/>
      <c r="AW491" s="132"/>
      <c r="AX491" s="132"/>
      <c r="AY491" s="132"/>
      <c r="AZ491" s="132"/>
      <c r="BA491" s="132"/>
    </row>
    <row r="492" spans="23:53" s="13" customFormat="1" ht="15.75">
      <c r="W492" s="62"/>
      <c r="AL492" s="44"/>
      <c r="AO492" s="132"/>
      <c r="AP492" s="132"/>
      <c r="AQ492" s="132"/>
      <c r="AR492" s="132"/>
      <c r="AS492" s="132"/>
      <c r="AT492" s="132"/>
      <c r="AU492" s="132"/>
      <c r="AV492" s="132"/>
      <c r="AW492" s="132"/>
      <c r="AX492" s="132"/>
      <c r="AY492" s="132"/>
      <c r="AZ492" s="132"/>
      <c r="BA492" s="132"/>
    </row>
    <row r="493" spans="23:53" s="13" customFormat="1" ht="15.75">
      <c r="W493" s="62"/>
      <c r="AL493" s="44"/>
      <c r="AO493" s="132"/>
      <c r="AP493" s="132"/>
      <c r="AQ493" s="132"/>
      <c r="AR493" s="132"/>
      <c r="AS493" s="132"/>
      <c r="AT493" s="132"/>
      <c r="AU493" s="132"/>
      <c r="AV493" s="132"/>
      <c r="AW493" s="132"/>
      <c r="AX493" s="132"/>
      <c r="AY493" s="132"/>
      <c r="AZ493" s="132"/>
      <c r="BA493" s="132"/>
    </row>
    <row r="494" spans="23:53" s="13" customFormat="1" ht="15.75">
      <c r="W494" s="62"/>
      <c r="AL494" s="44"/>
      <c r="AO494" s="132"/>
      <c r="AP494" s="132"/>
      <c r="AQ494" s="132"/>
      <c r="AR494" s="132"/>
      <c r="AS494" s="132"/>
      <c r="AT494" s="132"/>
      <c r="AU494" s="132"/>
      <c r="AV494" s="132"/>
      <c r="AW494" s="132"/>
      <c r="AX494" s="132"/>
      <c r="AY494" s="132"/>
      <c r="AZ494" s="132"/>
      <c r="BA494" s="132"/>
    </row>
    <row r="495" spans="23:53" s="13" customFormat="1" ht="15.75">
      <c r="W495" s="62"/>
      <c r="AL495" s="44"/>
      <c r="AO495" s="132"/>
      <c r="AP495" s="132"/>
      <c r="AQ495" s="132"/>
      <c r="AR495" s="132"/>
      <c r="AS495" s="132"/>
      <c r="AT495" s="132"/>
      <c r="AU495" s="132"/>
      <c r="AV495" s="132"/>
      <c r="AW495" s="132"/>
      <c r="AX495" s="132"/>
      <c r="AY495" s="132"/>
      <c r="AZ495" s="132"/>
      <c r="BA495" s="132"/>
    </row>
    <row r="496" spans="23:53" s="13" customFormat="1" ht="15.75">
      <c r="W496" s="62"/>
      <c r="AL496" s="44"/>
      <c r="AO496" s="132"/>
      <c r="AP496" s="132"/>
      <c r="AQ496" s="132"/>
      <c r="AR496" s="132"/>
      <c r="AS496" s="132"/>
      <c r="AT496" s="132"/>
      <c r="AU496" s="132"/>
      <c r="AV496" s="132"/>
      <c r="AW496" s="132"/>
      <c r="AX496" s="132"/>
      <c r="AY496" s="132"/>
      <c r="AZ496" s="132"/>
      <c r="BA496" s="132"/>
    </row>
    <row r="497" spans="23:53" s="13" customFormat="1" ht="15.75">
      <c r="W497" s="62"/>
      <c r="AL497" s="44"/>
      <c r="AO497" s="132"/>
      <c r="AP497" s="132"/>
      <c r="AQ497" s="132"/>
      <c r="AR497" s="132"/>
      <c r="AS497" s="132"/>
      <c r="AT497" s="132"/>
      <c r="AU497" s="132"/>
      <c r="AV497" s="132"/>
      <c r="AW497" s="132"/>
      <c r="AX497" s="132"/>
      <c r="AY497" s="132"/>
      <c r="AZ497" s="132"/>
      <c r="BA497" s="132"/>
    </row>
    <row r="498" spans="23:53" s="13" customFormat="1" ht="15.75">
      <c r="W498" s="62"/>
      <c r="AL498" s="44"/>
      <c r="AO498" s="132"/>
      <c r="AP498" s="132"/>
      <c r="AQ498" s="132"/>
      <c r="AR498" s="132"/>
      <c r="AS498" s="132"/>
      <c r="AT498" s="132"/>
      <c r="AU498" s="132"/>
      <c r="AV498" s="132"/>
      <c r="AW498" s="132"/>
      <c r="AX498" s="132"/>
      <c r="AY498" s="132"/>
      <c r="AZ498" s="132"/>
      <c r="BA498" s="132"/>
    </row>
    <row r="499" spans="23:53" s="13" customFormat="1" ht="15.75">
      <c r="W499" s="62"/>
      <c r="AL499" s="44"/>
      <c r="AO499" s="132"/>
      <c r="AP499" s="132"/>
      <c r="AQ499" s="132"/>
      <c r="AR499" s="132"/>
      <c r="AS499" s="132"/>
      <c r="AT499" s="132"/>
      <c r="AU499" s="132"/>
      <c r="AV499" s="132"/>
      <c r="AW499" s="132"/>
      <c r="AX499" s="132"/>
      <c r="AY499" s="132"/>
      <c r="AZ499" s="132"/>
      <c r="BA499" s="132"/>
    </row>
    <row r="500" spans="23:53" s="13" customFormat="1" ht="15.75">
      <c r="W500" s="62"/>
      <c r="AL500" s="44"/>
      <c r="AO500" s="132"/>
      <c r="AP500" s="132"/>
      <c r="AQ500" s="132"/>
      <c r="AR500" s="132"/>
      <c r="AS500" s="132"/>
      <c r="AT500" s="132"/>
      <c r="AU500" s="132"/>
      <c r="AV500" s="132"/>
      <c r="AW500" s="132"/>
      <c r="AX500" s="132"/>
      <c r="AY500" s="132"/>
      <c r="AZ500" s="132"/>
      <c r="BA500" s="132"/>
    </row>
    <row r="501" spans="23:53" s="13" customFormat="1" ht="15.75">
      <c r="W501" s="62"/>
      <c r="AL501" s="44"/>
      <c r="AO501" s="132"/>
      <c r="AP501" s="132"/>
      <c r="AQ501" s="132"/>
      <c r="AR501" s="132"/>
      <c r="AS501" s="132"/>
      <c r="AT501" s="132"/>
      <c r="AU501" s="132"/>
      <c r="AV501" s="132"/>
      <c r="AW501" s="132"/>
      <c r="AX501" s="132"/>
      <c r="AY501" s="132"/>
      <c r="AZ501" s="132"/>
      <c r="BA501" s="132"/>
    </row>
    <row r="502" spans="23:53" s="13" customFormat="1" ht="15.75">
      <c r="W502" s="62"/>
      <c r="AL502" s="44"/>
      <c r="AO502" s="132"/>
      <c r="AP502" s="132"/>
      <c r="AQ502" s="132"/>
      <c r="AR502" s="132"/>
      <c r="AS502" s="132"/>
      <c r="AT502" s="132"/>
      <c r="AU502" s="132"/>
      <c r="AV502" s="132"/>
      <c r="AW502" s="132"/>
      <c r="AX502" s="132"/>
      <c r="AY502" s="132"/>
      <c r="AZ502" s="132"/>
      <c r="BA502" s="132"/>
    </row>
    <row r="503" spans="23:53" s="13" customFormat="1" ht="15.75">
      <c r="W503" s="62"/>
      <c r="AL503" s="44"/>
      <c r="AO503" s="132"/>
      <c r="AP503" s="132"/>
      <c r="AQ503" s="132"/>
      <c r="AR503" s="132"/>
      <c r="AS503" s="132"/>
      <c r="AT503" s="132"/>
      <c r="AU503" s="132"/>
      <c r="AV503" s="132"/>
      <c r="AW503" s="132"/>
      <c r="AX503" s="132"/>
      <c r="AY503" s="132"/>
      <c r="AZ503" s="132"/>
      <c r="BA503" s="132"/>
    </row>
    <row r="504" spans="23:53" s="13" customFormat="1" ht="15.75">
      <c r="W504" s="62"/>
      <c r="AL504" s="44"/>
      <c r="AO504" s="132"/>
      <c r="AP504" s="132"/>
      <c r="AQ504" s="132"/>
      <c r="AR504" s="132"/>
      <c r="AS504" s="132"/>
      <c r="AT504" s="132"/>
      <c r="AU504" s="132"/>
      <c r="AV504" s="132"/>
      <c r="AW504" s="132"/>
      <c r="AX504" s="132"/>
      <c r="AY504" s="132"/>
      <c r="AZ504" s="132"/>
      <c r="BA504" s="132"/>
    </row>
    <row r="505" spans="23:53" s="13" customFormat="1" ht="15.75">
      <c r="W505" s="62"/>
      <c r="AL505" s="44"/>
      <c r="AO505" s="132"/>
      <c r="AP505" s="132"/>
      <c r="AQ505" s="132"/>
      <c r="AR505" s="132"/>
      <c r="AS505" s="132"/>
      <c r="AT505" s="132"/>
      <c r="AU505" s="132"/>
      <c r="AV505" s="132"/>
      <c r="AW505" s="132"/>
      <c r="AX505" s="132"/>
      <c r="AY505" s="132"/>
      <c r="AZ505" s="132"/>
      <c r="BA505" s="132"/>
    </row>
    <row r="506" spans="23:53" s="13" customFormat="1" ht="15.75">
      <c r="W506" s="62"/>
      <c r="AL506" s="44"/>
      <c r="AO506" s="132"/>
      <c r="AP506" s="132"/>
      <c r="AQ506" s="132"/>
      <c r="AR506" s="132"/>
      <c r="AS506" s="132"/>
      <c r="AT506" s="132"/>
      <c r="AU506" s="132"/>
      <c r="AV506" s="132"/>
      <c r="AW506" s="132"/>
      <c r="AX506" s="132"/>
      <c r="AY506" s="132"/>
      <c r="AZ506" s="132"/>
      <c r="BA506" s="132"/>
    </row>
    <row r="507" spans="23:53" s="13" customFormat="1" ht="15.75">
      <c r="W507" s="62"/>
      <c r="AL507" s="44"/>
      <c r="AO507" s="132"/>
      <c r="AP507" s="132"/>
      <c r="AQ507" s="132"/>
      <c r="AR507" s="132"/>
      <c r="AS507" s="132"/>
      <c r="AT507" s="132"/>
      <c r="AU507" s="132"/>
      <c r="AV507" s="132"/>
      <c r="AW507" s="132"/>
      <c r="AX507" s="132"/>
      <c r="AY507" s="132"/>
      <c r="AZ507" s="132"/>
      <c r="BA507" s="132"/>
    </row>
    <row r="508" spans="23:53" s="13" customFormat="1" ht="15.75">
      <c r="W508" s="62"/>
      <c r="AL508" s="44"/>
      <c r="AO508" s="132"/>
      <c r="AP508" s="132"/>
      <c r="AQ508" s="132"/>
      <c r="AR508" s="132"/>
      <c r="AS508" s="132"/>
      <c r="AT508" s="132"/>
      <c r="AU508" s="132"/>
      <c r="AV508" s="132"/>
      <c r="AW508" s="132"/>
      <c r="AX508" s="132"/>
      <c r="AY508" s="132"/>
      <c r="AZ508" s="132"/>
      <c r="BA508" s="132"/>
    </row>
    <row r="509" spans="23:53" s="13" customFormat="1" ht="15.75">
      <c r="W509" s="62"/>
      <c r="AL509" s="44"/>
      <c r="AO509" s="132"/>
      <c r="AP509" s="132"/>
      <c r="AQ509" s="132"/>
      <c r="AR509" s="132"/>
      <c r="AS509" s="132"/>
      <c r="AT509" s="132"/>
      <c r="AU509" s="132"/>
      <c r="AV509" s="132"/>
      <c r="AW509" s="132"/>
      <c r="AX509" s="132"/>
      <c r="AY509" s="132"/>
      <c r="AZ509" s="132"/>
      <c r="BA509" s="132"/>
    </row>
    <row r="510" spans="23:53" s="13" customFormat="1" ht="15.75">
      <c r="W510" s="62"/>
      <c r="AL510" s="44"/>
      <c r="AO510" s="132"/>
      <c r="AP510" s="132"/>
      <c r="AQ510" s="132"/>
      <c r="AR510" s="132"/>
      <c r="AS510" s="132"/>
      <c r="AT510" s="132"/>
      <c r="AU510" s="132"/>
      <c r="AV510" s="132"/>
      <c r="AW510" s="132"/>
      <c r="AX510" s="132"/>
      <c r="AY510" s="132"/>
      <c r="AZ510" s="132"/>
      <c r="BA510" s="132"/>
    </row>
    <row r="511" spans="23:53" s="13" customFormat="1" ht="15.75">
      <c r="W511" s="62"/>
      <c r="AL511" s="44"/>
      <c r="AO511" s="132"/>
      <c r="AP511" s="132"/>
      <c r="AQ511" s="132"/>
      <c r="AR511" s="132"/>
      <c r="AS511" s="132"/>
      <c r="AT511" s="132"/>
      <c r="AU511" s="132"/>
      <c r="AV511" s="132"/>
      <c r="AW511" s="132"/>
      <c r="AX511" s="132"/>
      <c r="AY511" s="132"/>
      <c r="AZ511" s="132"/>
      <c r="BA511" s="132"/>
    </row>
    <row r="512" spans="23:53" s="13" customFormat="1" ht="15.75">
      <c r="W512" s="62"/>
      <c r="AL512" s="44"/>
      <c r="AO512" s="132"/>
      <c r="AP512" s="132"/>
      <c r="AQ512" s="132"/>
      <c r="AR512" s="132"/>
      <c r="AS512" s="132"/>
      <c r="AT512" s="132"/>
      <c r="AU512" s="132"/>
      <c r="AV512" s="132"/>
      <c r="AW512" s="132"/>
      <c r="AX512" s="132"/>
      <c r="AY512" s="132"/>
      <c r="AZ512" s="132"/>
      <c r="BA512" s="132"/>
    </row>
    <row r="513" spans="23:53" s="13" customFormat="1" ht="15.75">
      <c r="W513" s="62"/>
      <c r="AL513" s="44"/>
      <c r="AO513" s="132"/>
      <c r="AP513" s="132"/>
      <c r="AQ513" s="132"/>
      <c r="AR513" s="132"/>
      <c r="AS513" s="132"/>
      <c r="AT513" s="132"/>
      <c r="AU513" s="132"/>
      <c r="AV513" s="132"/>
      <c r="AW513" s="132"/>
      <c r="AX513" s="132"/>
      <c r="AY513" s="132"/>
      <c r="AZ513" s="132"/>
      <c r="BA513" s="132"/>
    </row>
    <row r="514" spans="23:53" s="13" customFormat="1" ht="15.75">
      <c r="W514" s="62"/>
      <c r="AL514" s="44"/>
      <c r="AO514" s="132"/>
      <c r="AP514" s="132"/>
      <c r="AQ514" s="132"/>
      <c r="AR514" s="132"/>
      <c r="AS514" s="132"/>
      <c r="AT514" s="132"/>
      <c r="AU514" s="132"/>
      <c r="AV514" s="132"/>
      <c r="AW514" s="132"/>
      <c r="AX514" s="132"/>
      <c r="AY514" s="132"/>
      <c r="AZ514" s="132"/>
      <c r="BA514" s="132"/>
    </row>
    <row r="515" spans="23:53" s="13" customFormat="1" ht="15.75">
      <c r="W515" s="62"/>
      <c r="AL515" s="44"/>
      <c r="AO515" s="132"/>
      <c r="AP515" s="132"/>
      <c r="AQ515" s="132"/>
      <c r="AR515" s="132"/>
      <c r="AS515" s="132"/>
      <c r="AT515" s="132"/>
      <c r="AU515" s="132"/>
      <c r="AV515" s="132"/>
      <c r="AW515" s="132"/>
      <c r="AX515" s="132"/>
      <c r="AY515" s="132"/>
      <c r="AZ515" s="132"/>
      <c r="BA515" s="132"/>
    </row>
    <row r="516" spans="23:53" s="13" customFormat="1" ht="15.75">
      <c r="W516" s="62"/>
      <c r="AL516" s="44"/>
      <c r="AO516" s="132"/>
      <c r="AP516" s="132"/>
      <c r="AQ516" s="132"/>
      <c r="AR516" s="132"/>
      <c r="AS516" s="132"/>
      <c r="AT516" s="132"/>
      <c r="AU516" s="132"/>
      <c r="AV516" s="132"/>
      <c r="AW516" s="132"/>
      <c r="AX516" s="132"/>
      <c r="AY516" s="132"/>
      <c r="AZ516" s="132"/>
      <c r="BA516" s="132"/>
    </row>
    <row r="517" spans="23:53" s="13" customFormat="1" ht="15.75">
      <c r="W517" s="62"/>
      <c r="AL517" s="44"/>
      <c r="AO517" s="132"/>
      <c r="AP517" s="132"/>
      <c r="AQ517" s="132"/>
      <c r="AR517" s="132"/>
      <c r="AS517" s="132"/>
      <c r="AT517" s="132"/>
      <c r="AU517" s="132"/>
      <c r="AV517" s="132"/>
      <c r="AW517" s="132"/>
      <c r="AX517" s="132"/>
      <c r="AY517" s="132"/>
      <c r="AZ517" s="132"/>
      <c r="BA517" s="132"/>
    </row>
    <row r="518" spans="23:53" s="13" customFormat="1" ht="15.75">
      <c r="W518" s="62"/>
      <c r="AL518" s="44"/>
      <c r="AO518" s="132"/>
      <c r="AP518" s="132"/>
      <c r="AQ518" s="132"/>
      <c r="AR518" s="132"/>
      <c r="AS518" s="132"/>
      <c r="AT518" s="132"/>
      <c r="AU518" s="132"/>
      <c r="AV518" s="132"/>
      <c r="AW518" s="132"/>
      <c r="AX518" s="132"/>
      <c r="AY518" s="132"/>
      <c r="AZ518" s="132"/>
      <c r="BA518" s="132"/>
    </row>
    <row r="519" spans="23:53" s="13" customFormat="1" ht="15.75">
      <c r="W519" s="62"/>
      <c r="AL519" s="44"/>
      <c r="AO519" s="132"/>
      <c r="AP519" s="132"/>
      <c r="AQ519" s="132"/>
      <c r="AR519" s="132"/>
      <c r="AS519" s="132"/>
      <c r="AT519" s="132"/>
      <c r="AU519" s="132"/>
      <c r="AV519" s="132"/>
      <c r="AW519" s="132"/>
      <c r="AX519" s="132"/>
      <c r="AY519" s="132"/>
      <c r="AZ519" s="132"/>
      <c r="BA519" s="132"/>
    </row>
    <row r="520" spans="23:53" s="13" customFormat="1" ht="15.75">
      <c r="W520" s="62"/>
      <c r="AL520" s="44"/>
      <c r="AO520" s="132"/>
      <c r="AP520" s="132"/>
      <c r="AQ520" s="132"/>
      <c r="AR520" s="132"/>
      <c r="AS520" s="132"/>
      <c r="AT520" s="132"/>
      <c r="AU520" s="132"/>
      <c r="AV520" s="132"/>
      <c r="AW520" s="132"/>
      <c r="AX520" s="132"/>
      <c r="AY520" s="132"/>
      <c r="AZ520" s="132"/>
      <c r="BA520" s="132"/>
    </row>
    <row r="521" spans="23:53" s="13" customFormat="1" ht="15.75">
      <c r="W521" s="62"/>
      <c r="AL521" s="44"/>
      <c r="AO521" s="132"/>
      <c r="AP521" s="132"/>
      <c r="AQ521" s="132"/>
      <c r="AR521" s="132"/>
      <c r="AS521" s="132"/>
      <c r="AT521" s="132"/>
      <c r="AU521" s="132"/>
      <c r="AV521" s="132"/>
      <c r="AW521" s="132"/>
      <c r="AX521" s="132"/>
      <c r="AY521" s="132"/>
      <c r="AZ521" s="132"/>
      <c r="BA521" s="132"/>
    </row>
    <row r="522" spans="23:53" s="13" customFormat="1" ht="15.75">
      <c r="W522" s="62"/>
      <c r="AL522" s="44"/>
      <c r="AO522" s="132"/>
      <c r="AP522" s="132"/>
      <c r="AQ522" s="132"/>
      <c r="AR522" s="132"/>
      <c r="AS522" s="132"/>
      <c r="AT522" s="132"/>
      <c r="AU522" s="132"/>
      <c r="AV522" s="132"/>
      <c r="AW522" s="132"/>
      <c r="AX522" s="132"/>
      <c r="AY522" s="132"/>
      <c r="AZ522" s="132"/>
      <c r="BA522" s="132"/>
    </row>
    <row r="523" spans="23:53" s="13" customFormat="1" ht="15.75">
      <c r="W523" s="62"/>
      <c r="AL523" s="44"/>
      <c r="AO523" s="132"/>
      <c r="AP523" s="132"/>
      <c r="AQ523" s="132"/>
      <c r="AR523" s="132"/>
      <c r="AS523" s="132"/>
      <c r="AT523" s="132"/>
      <c r="AU523" s="132"/>
      <c r="AV523" s="132"/>
      <c r="AW523" s="132"/>
      <c r="AX523" s="132"/>
      <c r="AY523" s="132"/>
      <c r="AZ523" s="132"/>
      <c r="BA523" s="132"/>
    </row>
    <row r="524" spans="23:53" s="13" customFormat="1" ht="15.75">
      <c r="W524" s="62"/>
      <c r="AL524" s="44"/>
      <c r="AO524" s="132"/>
      <c r="AP524" s="132"/>
      <c r="AQ524" s="132"/>
      <c r="AR524" s="132"/>
      <c r="AS524" s="132"/>
      <c r="AT524" s="132"/>
      <c r="AU524" s="132"/>
      <c r="AV524" s="132"/>
      <c r="AW524" s="132"/>
      <c r="AX524" s="132"/>
      <c r="AY524" s="132"/>
      <c r="AZ524" s="132"/>
      <c r="BA524" s="132"/>
    </row>
    <row r="525" spans="23:53" s="13" customFormat="1" ht="15.75">
      <c r="W525" s="62"/>
      <c r="AL525" s="44"/>
      <c r="AO525" s="132"/>
      <c r="AP525" s="132"/>
      <c r="AQ525" s="132"/>
      <c r="AR525" s="132"/>
      <c r="AS525" s="132"/>
      <c r="AT525" s="132"/>
      <c r="AU525" s="132"/>
      <c r="AV525" s="132"/>
      <c r="AW525" s="132"/>
      <c r="AX525" s="132"/>
      <c r="AY525" s="132"/>
      <c r="AZ525" s="132"/>
      <c r="BA525" s="132"/>
    </row>
    <row r="526" spans="23:53" s="13" customFormat="1" ht="15.75">
      <c r="W526" s="62"/>
      <c r="AL526" s="44"/>
      <c r="AO526" s="132"/>
      <c r="AP526" s="132"/>
      <c r="AQ526" s="132"/>
      <c r="AR526" s="132"/>
      <c r="AS526" s="132"/>
      <c r="AT526" s="132"/>
      <c r="AU526" s="132"/>
      <c r="AV526" s="132"/>
      <c r="AW526" s="132"/>
      <c r="AX526" s="132"/>
      <c r="AY526" s="132"/>
      <c r="AZ526" s="132"/>
      <c r="BA526" s="132"/>
    </row>
    <row r="527" spans="23:53" s="13" customFormat="1" ht="15.75">
      <c r="W527" s="62"/>
      <c r="AL527" s="44"/>
      <c r="AO527" s="132"/>
      <c r="AP527" s="132"/>
      <c r="AQ527" s="132"/>
      <c r="AR527" s="132"/>
      <c r="AS527" s="132"/>
      <c r="AT527" s="132"/>
      <c r="AU527" s="132"/>
      <c r="AV527" s="132"/>
      <c r="AW527" s="132"/>
      <c r="AX527" s="132"/>
      <c r="AY527" s="132"/>
      <c r="AZ527" s="132"/>
      <c r="BA527" s="132"/>
    </row>
    <row r="528" spans="23:53" s="13" customFormat="1" ht="15.75">
      <c r="W528" s="62"/>
      <c r="AL528" s="44"/>
      <c r="AO528" s="132"/>
      <c r="AP528" s="132"/>
      <c r="AQ528" s="132"/>
      <c r="AR528" s="132"/>
      <c r="AS528" s="132"/>
      <c r="AT528" s="132"/>
      <c r="AU528" s="132"/>
      <c r="AV528" s="132"/>
      <c r="AW528" s="132"/>
      <c r="AX528" s="132"/>
      <c r="AY528" s="132"/>
      <c r="AZ528" s="132"/>
      <c r="BA528" s="132"/>
    </row>
    <row r="529" spans="23:53" s="13" customFormat="1" ht="15.75">
      <c r="W529" s="62"/>
      <c r="AL529" s="44"/>
      <c r="AO529" s="132"/>
      <c r="AP529" s="132"/>
      <c r="AQ529" s="132"/>
      <c r="AR529" s="132"/>
      <c r="AS529" s="132"/>
      <c r="AT529" s="132"/>
      <c r="AU529" s="132"/>
      <c r="AV529" s="132"/>
      <c r="AW529" s="132"/>
      <c r="AX529" s="132"/>
      <c r="AY529" s="132"/>
      <c r="AZ529" s="132"/>
      <c r="BA529" s="132"/>
    </row>
    <row r="530" spans="23:53" s="13" customFormat="1" ht="15.75">
      <c r="W530" s="62"/>
      <c r="AL530" s="44"/>
      <c r="AO530" s="132"/>
      <c r="AP530" s="132"/>
      <c r="AQ530" s="132"/>
      <c r="AR530" s="132"/>
      <c r="AS530" s="132"/>
      <c r="AT530" s="132"/>
      <c r="AU530" s="132"/>
      <c r="AV530" s="132"/>
      <c r="AW530" s="132"/>
      <c r="AX530" s="132"/>
      <c r="AY530" s="132"/>
      <c r="AZ530" s="132"/>
      <c r="BA530" s="132"/>
    </row>
    <row r="531" spans="23:53" s="13" customFormat="1" ht="15.75">
      <c r="W531" s="62"/>
      <c r="AL531" s="44"/>
      <c r="AO531" s="132"/>
      <c r="AP531" s="132"/>
      <c r="AQ531" s="132"/>
      <c r="AR531" s="132"/>
      <c r="AS531" s="132"/>
      <c r="AT531" s="132"/>
      <c r="AU531" s="132"/>
      <c r="AV531" s="132"/>
      <c r="AW531" s="132"/>
      <c r="AX531" s="132"/>
      <c r="AY531" s="132"/>
      <c r="AZ531" s="132"/>
      <c r="BA531" s="132"/>
    </row>
    <row r="532" spans="23:53" s="13" customFormat="1" ht="15.75">
      <c r="W532" s="62"/>
      <c r="AL532" s="44"/>
      <c r="AO532" s="132"/>
      <c r="AP532" s="132"/>
      <c r="AQ532" s="132"/>
      <c r="AR532" s="132"/>
      <c r="AS532" s="132"/>
      <c r="AT532" s="132"/>
      <c r="AU532" s="132"/>
      <c r="AV532" s="132"/>
      <c r="AW532" s="132"/>
      <c r="AX532" s="132"/>
      <c r="AY532" s="132"/>
      <c r="AZ532" s="132"/>
      <c r="BA532" s="132"/>
    </row>
    <row r="533" spans="23:53" s="13" customFormat="1" ht="15.75">
      <c r="W533" s="62"/>
      <c r="AL533" s="44"/>
      <c r="AO533" s="132"/>
      <c r="AP533" s="132"/>
      <c r="AQ533" s="132"/>
      <c r="AR533" s="132"/>
      <c r="AS533" s="132"/>
      <c r="AT533" s="132"/>
      <c r="AU533" s="132"/>
      <c r="AV533" s="132"/>
      <c r="AW533" s="132"/>
      <c r="AX533" s="132"/>
      <c r="AY533" s="132"/>
      <c r="AZ533" s="132"/>
      <c r="BA533" s="132"/>
    </row>
    <row r="534" spans="23:53" s="13" customFormat="1" ht="15.75">
      <c r="W534" s="62"/>
      <c r="AL534" s="44"/>
      <c r="AO534" s="132"/>
      <c r="AP534" s="132"/>
      <c r="AQ534" s="132"/>
      <c r="AR534" s="132"/>
      <c r="AS534" s="132"/>
      <c r="AT534" s="132"/>
      <c r="AU534" s="132"/>
      <c r="AV534" s="132"/>
      <c r="AW534" s="132"/>
      <c r="AX534" s="132"/>
      <c r="AY534" s="132"/>
      <c r="AZ534" s="132"/>
      <c r="BA534" s="132"/>
    </row>
    <row r="535" spans="23:53" s="13" customFormat="1" ht="15.75">
      <c r="W535" s="62"/>
      <c r="AL535" s="44"/>
      <c r="AO535" s="132"/>
      <c r="AP535" s="132"/>
      <c r="AQ535" s="132"/>
      <c r="AR535" s="132"/>
      <c r="AS535" s="132"/>
      <c r="AT535" s="132"/>
      <c r="AU535" s="132"/>
      <c r="AV535" s="132"/>
      <c r="AW535" s="132"/>
      <c r="AX535" s="132"/>
      <c r="AY535" s="132"/>
      <c r="AZ535" s="132"/>
      <c r="BA535" s="132"/>
    </row>
    <row r="536" spans="23:53" s="13" customFormat="1" ht="15.75">
      <c r="W536" s="62"/>
      <c r="AL536" s="44"/>
      <c r="AO536" s="132"/>
      <c r="AP536" s="132"/>
      <c r="AQ536" s="132"/>
      <c r="AR536" s="132"/>
      <c r="AS536" s="132"/>
      <c r="AT536" s="132"/>
      <c r="AU536" s="132"/>
      <c r="AV536" s="132"/>
      <c r="AW536" s="132"/>
      <c r="AX536" s="132"/>
      <c r="AY536" s="132"/>
      <c r="AZ536" s="132"/>
      <c r="BA536" s="132"/>
    </row>
    <row r="537" spans="23:53" s="13" customFormat="1" ht="15.75">
      <c r="W537" s="62"/>
      <c r="AL537" s="44"/>
      <c r="AO537" s="132"/>
      <c r="AP537" s="132"/>
      <c r="AQ537" s="132"/>
      <c r="AR537" s="132"/>
      <c r="AS537" s="132"/>
      <c r="AT537" s="132"/>
      <c r="AU537" s="132"/>
      <c r="AV537" s="132"/>
      <c r="AW537" s="132"/>
      <c r="AX537" s="132"/>
      <c r="AY537" s="132"/>
      <c r="AZ537" s="132"/>
      <c r="BA537" s="132"/>
    </row>
    <row r="538" spans="23:53" s="13" customFormat="1" ht="15.75">
      <c r="W538" s="62"/>
      <c r="AL538" s="44"/>
      <c r="AO538" s="132"/>
      <c r="AP538" s="132"/>
      <c r="AQ538" s="132"/>
      <c r="AR538" s="132"/>
      <c r="AS538" s="132"/>
      <c r="AT538" s="132"/>
      <c r="AU538" s="132"/>
      <c r="AV538" s="132"/>
      <c r="AW538" s="132"/>
      <c r="AX538" s="132"/>
      <c r="AY538" s="132"/>
      <c r="AZ538" s="132"/>
      <c r="BA538" s="132"/>
    </row>
    <row r="539" spans="23:53" s="13" customFormat="1" ht="15.75">
      <c r="W539" s="62"/>
      <c r="AL539" s="44"/>
      <c r="AO539" s="132"/>
      <c r="AP539" s="132"/>
      <c r="AQ539" s="132"/>
      <c r="AR539" s="132"/>
      <c r="AS539" s="132"/>
      <c r="AT539" s="132"/>
      <c r="AU539" s="132"/>
      <c r="AV539" s="132"/>
      <c r="AW539" s="132"/>
      <c r="AX539" s="132"/>
      <c r="AY539" s="132"/>
      <c r="AZ539" s="132"/>
      <c r="BA539" s="132"/>
    </row>
    <row r="540" spans="23:53" s="13" customFormat="1" ht="15.75">
      <c r="W540" s="62"/>
      <c r="AL540" s="44"/>
      <c r="AO540" s="132"/>
      <c r="AP540" s="132"/>
      <c r="AQ540" s="132"/>
      <c r="AR540" s="132"/>
      <c r="AS540" s="132"/>
      <c r="AT540" s="132"/>
      <c r="AU540" s="132"/>
      <c r="AV540" s="132"/>
      <c r="AW540" s="132"/>
      <c r="AX540" s="132"/>
      <c r="AY540" s="132"/>
      <c r="AZ540" s="132"/>
      <c r="BA540" s="132"/>
    </row>
    <row r="541" spans="23:53" s="13" customFormat="1" ht="15.75">
      <c r="W541" s="62"/>
      <c r="AL541" s="44"/>
      <c r="AO541" s="132"/>
      <c r="AP541" s="132"/>
      <c r="AQ541" s="132"/>
      <c r="AR541" s="132"/>
      <c r="AS541" s="132"/>
      <c r="AT541" s="132"/>
      <c r="AU541" s="132"/>
      <c r="AV541" s="132"/>
      <c r="AW541" s="132"/>
      <c r="AX541" s="132"/>
      <c r="AY541" s="132"/>
      <c r="AZ541" s="132"/>
      <c r="BA541" s="132"/>
    </row>
    <row r="542" spans="23:53" s="13" customFormat="1" ht="15.75">
      <c r="W542" s="62"/>
      <c r="AL542" s="44"/>
      <c r="AO542" s="132"/>
      <c r="AP542" s="132"/>
      <c r="AQ542" s="132"/>
      <c r="AR542" s="132"/>
      <c r="AS542" s="132"/>
      <c r="AT542" s="132"/>
      <c r="AU542" s="132"/>
      <c r="AV542" s="132"/>
      <c r="AW542" s="132"/>
      <c r="AX542" s="132"/>
      <c r="AY542" s="132"/>
      <c r="AZ542" s="132"/>
      <c r="BA542" s="132"/>
    </row>
    <row r="543" spans="23:53" s="13" customFormat="1" ht="15.75">
      <c r="W543" s="62"/>
      <c r="AL543" s="44"/>
      <c r="AO543" s="132"/>
      <c r="AP543" s="132"/>
      <c r="AQ543" s="132"/>
      <c r="AR543" s="132"/>
      <c r="AS543" s="132"/>
      <c r="AT543" s="132"/>
      <c r="AU543" s="132"/>
      <c r="AV543" s="132"/>
      <c r="AW543" s="132"/>
      <c r="AX543" s="132"/>
      <c r="AY543" s="132"/>
      <c r="AZ543" s="132"/>
      <c r="BA543" s="132"/>
    </row>
    <row r="544" spans="23:53" s="13" customFormat="1" ht="15.75">
      <c r="W544" s="62"/>
      <c r="AL544" s="44"/>
      <c r="AO544" s="132"/>
      <c r="AP544" s="132"/>
      <c r="AQ544" s="132"/>
      <c r="AR544" s="132"/>
      <c r="AS544" s="132"/>
      <c r="AT544" s="132"/>
      <c r="AU544" s="132"/>
      <c r="AV544" s="132"/>
      <c r="AW544" s="132"/>
      <c r="AX544" s="132"/>
      <c r="AY544" s="132"/>
      <c r="AZ544" s="132"/>
      <c r="BA544" s="132"/>
    </row>
    <row r="545" spans="23:53" s="13" customFormat="1" ht="15.75">
      <c r="W545" s="62"/>
      <c r="AL545" s="44"/>
      <c r="AO545" s="132"/>
      <c r="AP545" s="132"/>
      <c r="AQ545" s="132"/>
      <c r="AR545" s="132"/>
      <c r="AS545" s="132"/>
      <c r="AT545" s="132"/>
      <c r="AU545" s="132"/>
      <c r="AV545" s="132"/>
      <c r="AW545" s="132"/>
      <c r="AX545" s="132"/>
      <c r="AY545" s="132"/>
      <c r="AZ545" s="132"/>
      <c r="BA545" s="132"/>
    </row>
    <row r="546" spans="23:53" s="13" customFormat="1" ht="15.75">
      <c r="W546" s="62"/>
      <c r="AL546" s="44"/>
      <c r="AO546" s="132"/>
      <c r="AP546" s="132"/>
      <c r="AQ546" s="132"/>
      <c r="AR546" s="132"/>
      <c r="AS546" s="132"/>
      <c r="AT546" s="132"/>
      <c r="AU546" s="132"/>
      <c r="AV546" s="132"/>
      <c r="AW546" s="132"/>
      <c r="AX546" s="132"/>
      <c r="AY546" s="132"/>
      <c r="AZ546" s="132"/>
      <c r="BA546" s="132"/>
    </row>
    <row r="547" spans="23:53" s="13" customFormat="1" ht="15.75">
      <c r="W547" s="62"/>
      <c r="AL547" s="44"/>
      <c r="AO547" s="132"/>
      <c r="AP547" s="132"/>
      <c r="AQ547" s="132"/>
      <c r="AR547" s="132"/>
      <c r="AS547" s="132"/>
      <c r="AT547" s="132"/>
      <c r="AU547" s="132"/>
      <c r="AV547" s="132"/>
      <c r="AW547" s="132"/>
      <c r="AX547" s="132"/>
      <c r="AY547" s="132"/>
      <c r="AZ547" s="132"/>
      <c r="BA547" s="132"/>
    </row>
    <row r="548" spans="23:53" s="13" customFormat="1" ht="15.75">
      <c r="W548" s="62"/>
      <c r="AL548" s="44"/>
      <c r="AO548" s="132"/>
      <c r="AP548" s="132"/>
      <c r="AQ548" s="132"/>
      <c r="AR548" s="132"/>
      <c r="AS548" s="132"/>
      <c r="AT548" s="132"/>
      <c r="AU548" s="132"/>
      <c r="AV548" s="132"/>
      <c r="AW548" s="132"/>
      <c r="AX548" s="132"/>
      <c r="AY548" s="132"/>
      <c r="AZ548" s="132"/>
      <c r="BA548" s="132"/>
    </row>
    <row r="549" spans="23:53" s="13" customFormat="1" ht="15.75">
      <c r="W549" s="62"/>
      <c r="AL549" s="44"/>
      <c r="AO549" s="132"/>
      <c r="AP549" s="132"/>
      <c r="AQ549" s="132"/>
      <c r="AR549" s="132"/>
      <c r="AS549" s="132"/>
      <c r="AT549" s="132"/>
      <c r="AU549" s="132"/>
      <c r="AV549" s="132"/>
      <c r="AW549" s="132"/>
      <c r="AX549" s="132"/>
      <c r="AY549" s="132"/>
      <c r="AZ549" s="132"/>
      <c r="BA549" s="132"/>
    </row>
    <row r="550" spans="23:53" s="13" customFormat="1" ht="15.75">
      <c r="W550" s="62"/>
      <c r="AL550" s="44"/>
      <c r="AO550" s="132"/>
      <c r="AP550" s="132"/>
      <c r="AQ550" s="132"/>
      <c r="AR550" s="132"/>
      <c r="AS550" s="132"/>
      <c r="AT550" s="132"/>
      <c r="AU550" s="132"/>
      <c r="AV550" s="132"/>
      <c r="AW550" s="132"/>
      <c r="AX550" s="132"/>
      <c r="AY550" s="132"/>
      <c r="AZ550" s="132"/>
      <c r="BA550" s="132"/>
    </row>
    <row r="551" spans="23:53" s="13" customFormat="1" ht="15.75">
      <c r="W551" s="62"/>
      <c r="AL551" s="44"/>
      <c r="AO551" s="132"/>
      <c r="AP551" s="132"/>
      <c r="AQ551" s="132"/>
      <c r="AR551" s="132"/>
      <c r="AS551" s="132"/>
      <c r="AT551" s="132"/>
      <c r="AU551" s="132"/>
      <c r="AV551" s="132"/>
      <c r="AW551" s="132"/>
      <c r="AX551" s="132"/>
      <c r="AY551" s="132"/>
      <c r="AZ551" s="132"/>
      <c r="BA551" s="132"/>
    </row>
    <row r="552" spans="23:53" s="13" customFormat="1" ht="15.75">
      <c r="W552" s="62"/>
      <c r="AL552" s="44"/>
      <c r="AO552" s="132"/>
      <c r="AP552" s="132"/>
      <c r="AQ552" s="132"/>
      <c r="AR552" s="132"/>
      <c r="AS552" s="132"/>
      <c r="AT552" s="132"/>
      <c r="AU552" s="132"/>
      <c r="AV552" s="132"/>
      <c r="AW552" s="132"/>
      <c r="AX552" s="132"/>
      <c r="AY552" s="132"/>
      <c r="AZ552" s="132"/>
      <c r="BA552" s="132"/>
    </row>
    <row r="553" spans="23:53" s="13" customFormat="1" ht="15.75">
      <c r="W553" s="62"/>
      <c r="AL553" s="44"/>
      <c r="AO553" s="132"/>
      <c r="AP553" s="132"/>
      <c r="AQ553" s="132"/>
      <c r="AR553" s="132"/>
      <c r="AS553" s="132"/>
      <c r="AT553" s="132"/>
      <c r="AU553" s="132"/>
      <c r="AV553" s="132"/>
      <c r="AW553" s="132"/>
      <c r="AX553" s="132"/>
      <c r="AY553" s="132"/>
      <c r="AZ553" s="132"/>
      <c r="BA553" s="132"/>
    </row>
    <row r="554" spans="23:53" s="13" customFormat="1" ht="15.75">
      <c r="W554" s="62"/>
      <c r="AL554" s="44"/>
      <c r="AO554" s="132"/>
      <c r="AP554" s="132"/>
      <c r="AQ554" s="132"/>
      <c r="AR554" s="132"/>
      <c r="AS554" s="132"/>
      <c r="AT554" s="132"/>
      <c r="AU554" s="132"/>
      <c r="AV554" s="132"/>
      <c r="AW554" s="132"/>
      <c r="AX554" s="132"/>
      <c r="AY554" s="132"/>
      <c r="AZ554" s="132"/>
      <c r="BA554" s="132"/>
    </row>
    <row r="555" spans="23:53" s="13" customFormat="1" ht="15.75">
      <c r="W555" s="62"/>
      <c r="AL555" s="44"/>
      <c r="AO555" s="132"/>
      <c r="AP555" s="132"/>
      <c r="AQ555" s="132"/>
      <c r="AR555" s="132"/>
      <c r="AS555" s="132"/>
      <c r="AT555" s="132"/>
      <c r="AU555" s="132"/>
      <c r="AV555" s="132"/>
      <c r="AW555" s="132"/>
      <c r="AX555" s="132"/>
      <c r="AY555" s="132"/>
      <c r="AZ555" s="132"/>
      <c r="BA555" s="132"/>
    </row>
    <row r="556" spans="23:53" s="13" customFormat="1" ht="15.75">
      <c r="W556" s="62"/>
      <c r="AL556" s="44"/>
      <c r="AO556" s="132"/>
      <c r="AP556" s="132"/>
      <c r="AQ556" s="132"/>
      <c r="AR556" s="132"/>
      <c r="AS556" s="132"/>
      <c r="AT556" s="132"/>
      <c r="AU556" s="132"/>
      <c r="AV556" s="132"/>
      <c r="AW556" s="132"/>
      <c r="AX556" s="132"/>
      <c r="AY556" s="132"/>
      <c r="AZ556" s="132"/>
      <c r="BA556" s="132"/>
    </row>
    <row r="557" spans="23:53" s="13" customFormat="1" ht="15.75">
      <c r="W557" s="62"/>
      <c r="AL557" s="44"/>
      <c r="AO557" s="132"/>
      <c r="AP557" s="132"/>
      <c r="AQ557" s="132"/>
      <c r="AR557" s="132"/>
      <c r="AS557" s="132"/>
      <c r="AT557" s="132"/>
      <c r="AU557" s="132"/>
      <c r="AV557" s="132"/>
      <c r="AW557" s="132"/>
      <c r="AX557" s="132"/>
      <c r="AY557" s="132"/>
      <c r="AZ557" s="132"/>
      <c r="BA557" s="132"/>
    </row>
    <row r="558" spans="23:53" s="13" customFormat="1" ht="15.75">
      <c r="W558" s="62"/>
      <c r="AL558" s="44"/>
      <c r="AO558" s="132"/>
      <c r="AP558" s="132"/>
      <c r="AQ558" s="132"/>
      <c r="AR558" s="132"/>
      <c r="AS558" s="132"/>
      <c r="AT558" s="132"/>
      <c r="AU558" s="132"/>
      <c r="AV558" s="132"/>
      <c r="AW558" s="132"/>
      <c r="AX558" s="132"/>
      <c r="AY558" s="132"/>
      <c r="AZ558" s="132"/>
      <c r="BA558" s="132"/>
    </row>
    <row r="559" spans="23:53" s="13" customFormat="1" ht="15.75">
      <c r="W559" s="62"/>
      <c r="AL559" s="44"/>
      <c r="AO559" s="132"/>
      <c r="AP559" s="132"/>
      <c r="AQ559" s="132"/>
      <c r="AR559" s="132"/>
      <c r="AS559" s="132"/>
      <c r="AT559" s="132"/>
      <c r="AU559" s="132"/>
      <c r="AV559" s="132"/>
      <c r="AW559" s="132"/>
      <c r="AX559" s="132"/>
      <c r="AY559" s="132"/>
      <c r="AZ559" s="132"/>
      <c r="BA559" s="132"/>
    </row>
    <row r="560" spans="23:53" s="13" customFormat="1" ht="15.75">
      <c r="W560" s="62"/>
      <c r="AL560" s="44"/>
      <c r="AO560" s="132"/>
      <c r="AP560" s="132"/>
      <c r="AQ560" s="132"/>
      <c r="AR560" s="132"/>
      <c r="AS560" s="132"/>
      <c r="AT560" s="132"/>
      <c r="AU560" s="132"/>
      <c r="AV560" s="132"/>
      <c r="AW560" s="132"/>
      <c r="AX560" s="132"/>
      <c r="AY560" s="132"/>
      <c r="AZ560" s="132"/>
      <c r="BA560" s="132"/>
    </row>
    <row r="561" spans="23:53" s="13" customFormat="1" ht="15.75">
      <c r="W561" s="62"/>
      <c r="AL561" s="44"/>
      <c r="AO561" s="132"/>
      <c r="AP561" s="132"/>
      <c r="AQ561" s="132"/>
      <c r="AR561" s="132"/>
      <c r="AS561" s="132"/>
      <c r="AT561" s="132"/>
      <c r="AU561" s="132"/>
      <c r="AV561" s="132"/>
      <c r="AW561" s="132"/>
      <c r="AX561" s="132"/>
      <c r="AY561" s="132"/>
      <c r="AZ561" s="132"/>
      <c r="BA561" s="132"/>
    </row>
    <row r="562" spans="23:53" s="13" customFormat="1" ht="15.75">
      <c r="W562" s="62"/>
      <c r="AL562" s="44"/>
      <c r="AO562" s="132"/>
      <c r="AP562" s="132"/>
      <c r="AQ562" s="132"/>
      <c r="AR562" s="132"/>
      <c r="AS562" s="132"/>
      <c r="AT562" s="132"/>
      <c r="AU562" s="132"/>
      <c r="AV562" s="132"/>
      <c r="AW562" s="132"/>
      <c r="AX562" s="132"/>
      <c r="AY562" s="132"/>
      <c r="AZ562" s="132"/>
      <c r="BA562" s="132"/>
    </row>
    <row r="563" spans="23:53" s="13" customFormat="1" ht="15.75">
      <c r="W563" s="62"/>
      <c r="AL563" s="44"/>
      <c r="AO563" s="132"/>
      <c r="AP563" s="132"/>
      <c r="AQ563" s="132"/>
      <c r="AR563" s="132"/>
      <c r="AS563" s="132"/>
      <c r="AT563" s="132"/>
      <c r="AU563" s="132"/>
      <c r="AV563" s="132"/>
      <c r="AW563" s="132"/>
      <c r="AX563" s="132"/>
      <c r="AY563" s="132"/>
      <c r="AZ563" s="132"/>
      <c r="BA563" s="132"/>
    </row>
    <row r="564" spans="23:53" s="13" customFormat="1" ht="15.75">
      <c r="W564" s="62"/>
      <c r="AL564" s="44"/>
      <c r="AO564" s="132"/>
      <c r="AP564" s="132"/>
      <c r="AQ564" s="132"/>
      <c r="AR564" s="132"/>
      <c r="AS564" s="132"/>
      <c r="AT564" s="132"/>
      <c r="AU564" s="132"/>
      <c r="AV564" s="132"/>
      <c r="AW564" s="132"/>
      <c r="AX564" s="132"/>
      <c r="AY564" s="132"/>
      <c r="AZ564" s="132"/>
      <c r="BA564" s="132"/>
    </row>
    <row r="565" spans="23:53" s="13" customFormat="1" ht="15.75">
      <c r="W565" s="62"/>
      <c r="AL565" s="44"/>
      <c r="AO565" s="132"/>
      <c r="AP565" s="132"/>
      <c r="AQ565" s="132"/>
      <c r="AR565" s="132"/>
      <c r="AS565" s="132"/>
      <c r="AT565" s="132"/>
      <c r="AU565" s="132"/>
      <c r="AV565" s="132"/>
      <c r="AW565" s="132"/>
      <c r="AX565" s="132"/>
      <c r="AY565" s="132"/>
      <c r="AZ565" s="132"/>
      <c r="BA565" s="132"/>
    </row>
    <row r="566" spans="23:53" s="13" customFormat="1" ht="15.75">
      <c r="W566" s="62"/>
      <c r="AL566" s="44"/>
      <c r="AO566" s="132"/>
      <c r="AP566" s="132"/>
      <c r="AQ566" s="132"/>
      <c r="AR566" s="132"/>
      <c r="AS566" s="132"/>
      <c r="AT566" s="132"/>
      <c r="AU566" s="132"/>
      <c r="AV566" s="132"/>
      <c r="AW566" s="132"/>
      <c r="AX566" s="132"/>
      <c r="AY566" s="132"/>
      <c r="AZ566" s="132"/>
      <c r="BA566" s="132"/>
    </row>
    <row r="567" spans="23:53" s="13" customFormat="1" ht="15.75">
      <c r="W567" s="62"/>
      <c r="AL567" s="44"/>
      <c r="AO567" s="132"/>
      <c r="AP567" s="132"/>
      <c r="AQ567" s="132"/>
      <c r="AR567" s="132"/>
      <c r="AS567" s="132"/>
      <c r="AT567" s="132"/>
      <c r="AU567" s="132"/>
      <c r="AV567" s="132"/>
      <c r="AW567" s="132"/>
      <c r="AX567" s="132"/>
      <c r="AY567" s="132"/>
      <c r="AZ567" s="132"/>
      <c r="BA567" s="132"/>
    </row>
    <row r="568" spans="23:53" s="13" customFormat="1" ht="15.75">
      <c r="W568" s="62"/>
      <c r="AL568" s="44"/>
      <c r="AO568" s="132"/>
      <c r="AP568" s="132"/>
      <c r="AQ568" s="132"/>
      <c r="AR568" s="132"/>
      <c r="AS568" s="132"/>
      <c r="AT568" s="132"/>
      <c r="AU568" s="132"/>
      <c r="AV568" s="132"/>
      <c r="AW568" s="132"/>
      <c r="AX568" s="132"/>
      <c r="AY568" s="132"/>
      <c r="AZ568" s="132"/>
      <c r="BA568" s="132"/>
    </row>
    <row r="569" spans="23:53" s="13" customFormat="1" ht="15.75">
      <c r="W569" s="62"/>
      <c r="AL569" s="44"/>
      <c r="AO569" s="132"/>
      <c r="AP569" s="132"/>
      <c r="AQ569" s="132"/>
      <c r="AR569" s="132"/>
      <c r="AS569" s="132"/>
      <c r="AT569" s="132"/>
      <c r="AU569" s="132"/>
      <c r="AV569" s="132"/>
      <c r="AW569" s="132"/>
      <c r="AX569" s="132"/>
      <c r="AY569" s="132"/>
      <c r="AZ569" s="132"/>
      <c r="BA569" s="132"/>
    </row>
    <row r="570" spans="23:53" s="13" customFormat="1" ht="15.75">
      <c r="W570" s="62"/>
      <c r="AL570" s="44"/>
      <c r="AO570" s="132"/>
      <c r="AP570" s="132"/>
      <c r="AQ570" s="132"/>
      <c r="AR570" s="132"/>
      <c r="AS570" s="132"/>
      <c r="AT570" s="132"/>
      <c r="AU570" s="132"/>
      <c r="AV570" s="132"/>
      <c r="AW570" s="132"/>
      <c r="AX570" s="132"/>
      <c r="AY570" s="132"/>
      <c r="AZ570" s="132"/>
      <c r="BA570" s="132"/>
    </row>
    <row r="571" spans="23:53" s="13" customFormat="1" ht="15.75">
      <c r="W571" s="62"/>
      <c r="AL571" s="44"/>
      <c r="AO571" s="132"/>
      <c r="AP571" s="132"/>
      <c r="AQ571" s="132"/>
      <c r="AR571" s="132"/>
      <c r="AS571" s="132"/>
      <c r="AT571" s="132"/>
      <c r="AU571" s="132"/>
      <c r="AV571" s="132"/>
      <c r="AW571" s="132"/>
      <c r="AX571" s="132"/>
      <c r="AY571" s="132"/>
      <c r="AZ571" s="132"/>
      <c r="BA571" s="132"/>
    </row>
    <row r="572" spans="23:53" s="13" customFormat="1" ht="15.75">
      <c r="W572" s="62"/>
      <c r="AL572" s="44"/>
      <c r="AO572" s="132"/>
      <c r="AP572" s="132"/>
      <c r="AQ572" s="132"/>
      <c r="AR572" s="132"/>
      <c r="AS572" s="132"/>
      <c r="AT572" s="132"/>
      <c r="AU572" s="132"/>
      <c r="AV572" s="132"/>
      <c r="AW572" s="132"/>
      <c r="AX572" s="132"/>
      <c r="AY572" s="132"/>
      <c r="AZ572" s="132"/>
      <c r="BA572" s="132"/>
    </row>
    <row r="573" spans="23:53" s="13" customFormat="1" ht="15.75">
      <c r="W573" s="62"/>
      <c r="AL573" s="44"/>
      <c r="AO573" s="132"/>
      <c r="AP573" s="132"/>
      <c r="AQ573" s="132"/>
      <c r="AR573" s="132"/>
      <c r="AS573" s="132"/>
      <c r="AT573" s="132"/>
      <c r="AU573" s="132"/>
      <c r="AV573" s="132"/>
      <c r="AW573" s="132"/>
      <c r="AX573" s="132"/>
      <c r="AY573" s="132"/>
      <c r="AZ573" s="132"/>
      <c r="BA573" s="132"/>
    </row>
    <row r="574" spans="23:53" s="13" customFormat="1" ht="15.75">
      <c r="W574" s="62"/>
      <c r="AL574" s="44"/>
      <c r="AO574" s="132"/>
      <c r="AP574" s="132"/>
      <c r="AQ574" s="132"/>
      <c r="AR574" s="132"/>
      <c r="AS574" s="132"/>
      <c r="AT574" s="132"/>
      <c r="AU574" s="132"/>
      <c r="AV574" s="132"/>
      <c r="AW574" s="132"/>
      <c r="AX574" s="132"/>
      <c r="AY574" s="132"/>
      <c r="AZ574" s="132"/>
      <c r="BA574" s="132"/>
    </row>
    <row r="575" spans="23:53" s="13" customFormat="1" ht="15.75">
      <c r="W575" s="62"/>
      <c r="AL575" s="44"/>
      <c r="AO575" s="132"/>
      <c r="AP575" s="132"/>
      <c r="AQ575" s="132"/>
      <c r="AR575" s="132"/>
      <c r="AS575" s="132"/>
      <c r="AT575" s="132"/>
      <c r="AU575" s="132"/>
      <c r="AV575" s="132"/>
      <c r="AW575" s="132"/>
      <c r="AX575" s="132"/>
      <c r="AY575" s="132"/>
      <c r="AZ575" s="132"/>
      <c r="BA575" s="132"/>
    </row>
    <row r="576" spans="23:53" s="13" customFormat="1" ht="15.75">
      <c r="W576" s="62"/>
      <c r="AL576" s="44"/>
      <c r="AO576" s="132"/>
      <c r="AP576" s="132"/>
      <c r="AQ576" s="132"/>
      <c r="AR576" s="132"/>
      <c r="AS576" s="132"/>
      <c r="AT576" s="132"/>
      <c r="AU576" s="132"/>
      <c r="AV576" s="132"/>
      <c r="AW576" s="132"/>
      <c r="AX576" s="132"/>
      <c r="AY576" s="132"/>
      <c r="AZ576" s="132"/>
      <c r="BA576" s="132"/>
    </row>
    <row r="577" spans="23:53" s="13" customFormat="1" ht="15.75">
      <c r="W577" s="62"/>
      <c r="AL577" s="44"/>
      <c r="AO577" s="132"/>
      <c r="AP577" s="132"/>
      <c r="AQ577" s="132"/>
      <c r="AR577" s="132"/>
      <c r="AS577" s="132"/>
      <c r="AT577" s="132"/>
      <c r="AU577" s="132"/>
      <c r="AV577" s="132"/>
      <c r="AW577" s="132"/>
      <c r="AX577" s="132"/>
      <c r="AY577" s="132"/>
      <c r="AZ577" s="132"/>
      <c r="BA577" s="132"/>
    </row>
    <row r="578" spans="23:53" s="13" customFormat="1" ht="15.75">
      <c r="W578" s="62"/>
      <c r="AL578" s="44"/>
      <c r="AO578" s="132"/>
      <c r="AP578" s="132"/>
      <c r="AQ578" s="132"/>
      <c r="AR578" s="132"/>
      <c r="AS578" s="132"/>
      <c r="AT578" s="132"/>
      <c r="AU578" s="132"/>
      <c r="AV578" s="132"/>
      <c r="AW578" s="132"/>
      <c r="AX578" s="132"/>
      <c r="AY578" s="132"/>
      <c r="AZ578" s="132"/>
      <c r="BA578" s="132"/>
    </row>
    <row r="579" spans="23:53" s="13" customFormat="1" ht="15.75">
      <c r="W579" s="62"/>
      <c r="AL579" s="44"/>
      <c r="AO579" s="132"/>
      <c r="AP579" s="132"/>
      <c r="AQ579" s="132"/>
      <c r="AR579" s="132"/>
      <c r="AS579" s="132"/>
      <c r="AT579" s="132"/>
      <c r="AU579" s="132"/>
      <c r="AV579" s="132"/>
      <c r="AW579" s="132"/>
      <c r="AX579" s="132"/>
      <c r="AY579" s="132"/>
      <c r="AZ579" s="132"/>
      <c r="BA579" s="132"/>
    </row>
    <row r="580" spans="23:53" s="13" customFormat="1" ht="15.75">
      <c r="W580" s="62"/>
      <c r="AL580" s="44"/>
      <c r="AO580" s="132"/>
      <c r="AP580" s="132"/>
      <c r="AQ580" s="132"/>
      <c r="AR580" s="132"/>
      <c r="AS580" s="132"/>
      <c r="AT580" s="132"/>
      <c r="AU580" s="132"/>
      <c r="AV580" s="132"/>
      <c r="AW580" s="132"/>
      <c r="AX580" s="132"/>
      <c r="AY580" s="132"/>
      <c r="AZ580" s="132"/>
      <c r="BA580" s="132"/>
    </row>
    <row r="581" spans="23:53" s="13" customFormat="1" ht="15.75">
      <c r="W581" s="62"/>
      <c r="AL581" s="44"/>
      <c r="AO581" s="132"/>
      <c r="AP581" s="132"/>
      <c r="AQ581" s="132"/>
      <c r="AR581" s="132"/>
      <c r="AS581" s="132"/>
      <c r="AT581" s="132"/>
      <c r="AU581" s="132"/>
      <c r="AV581" s="132"/>
      <c r="AW581" s="132"/>
      <c r="AX581" s="132"/>
      <c r="AY581" s="132"/>
      <c r="AZ581" s="132"/>
      <c r="BA581" s="132"/>
    </row>
    <row r="582" spans="23:53" s="13" customFormat="1" ht="15.75">
      <c r="W582" s="62"/>
      <c r="AL582" s="44"/>
      <c r="AO582" s="132"/>
      <c r="AP582" s="132"/>
      <c r="AQ582" s="132"/>
      <c r="AR582" s="132"/>
      <c r="AS582" s="132"/>
      <c r="AT582" s="132"/>
      <c r="AU582" s="132"/>
      <c r="AV582" s="132"/>
      <c r="AW582" s="132"/>
      <c r="AX582" s="132"/>
      <c r="AY582" s="132"/>
      <c r="AZ582" s="132"/>
      <c r="BA582" s="132"/>
    </row>
    <row r="583" spans="23:53" s="13" customFormat="1" ht="15.75">
      <c r="W583" s="62"/>
      <c r="AL583" s="44"/>
      <c r="AO583" s="132"/>
      <c r="AP583" s="132"/>
      <c r="AQ583" s="132"/>
      <c r="AR583" s="132"/>
      <c r="AS583" s="132"/>
      <c r="AT583" s="132"/>
      <c r="AU583" s="132"/>
      <c r="AV583" s="132"/>
      <c r="AW583" s="132"/>
      <c r="AX583" s="132"/>
      <c r="AY583" s="132"/>
      <c r="AZ583" s="132"/>
      <c r="BA583" s="132"/>
    </row>
    <row r="584" spans="23:53" s="13" customFormat="1" ht="15.75">
      <c r="W584" s="62"/>
      <c r="AL584" s="44"/>
      <c r="AO584" s="132"/>
      <c r="AP584" s="132"/>
      <c r="AQ584" s="132"/>
      <c r="AR584" s="132"/>
      <c r="AS584" s="132"/>
      <c r="AT584" s="132"/>
      <c r="AU584" s="132"/>
      <c r="AV584" s="132"/>
      <c r="AW584" s="132"/>
      <c r="AX584" s="132"/>
      <c r="AY584" s="132"/>
      <c r="AZ584" s="132"/>
      <c r="BA584" s="132"/>
    </row>
    <row r="585" spans="23:53" s="13" customFormat="1" ht="15.75">
      <c r="W585" s="62"/>
      <c r="AL585" s="44"/>
      <c r="AO585" s="132"/>
      <c r="AP585" s="132"/>
      <c r="AQ585" s="132"/>
      <c r="AR585" s="132"/>
      <c r="AS585" s="132"/>
      <c r="AT585" s="132"/>
      <c r="AU585" s="132"/>
      <c r="AV585" s="132"/>
      <c r="AW585" s="132"/>
      <c r="AX585" s="132"/>
      <c r="AY585" s="132"/>
      <c r="AZ585" s="132"/>
      <c r="BA585" s="132"/>
    </row>
    <row r="586" spans="23:53" s="13" customFormat="1" ht="15.75">
      <c r="W586" s="62"/>
      <c r="AL586" s="44"/>
      <c r="AO586" s="132"/>
      <c r="AP586" s="132"/>
      <c r="AQ586" s="132"/>
      <c r="AR586" s="132"/>
      <c r="AS586" s="132"/>
      <c r="AT586" s="132"/>
      <c r="AU586" s="132"/>
      <c r="AV586" s="132"/>
      <c r="AW586" s="132"/>
      <c r="AX586" s="132"/>
      <c r="AY586" s="132"/>
      <c r="AZ586" s="132"/>
      <c r="BA586" s="132"/>
    </row>
    <row r="587" spans="23:53" s="13" customFormat="1" ht="15.75">
      <c r="W587" s="62"/>
      <c r="AL587" s="44"/>
      <c r="AO587" s="132"/>
      <c r="AP587" s="132"/>
      <c r="AQ587" s="132"/>
      <c r="AR587" s="132"/>
      <c r="AS587" s="132"/>
      <c r="AT587" s="132"/>
      <c r="AU587" s="132"/>
      <c r="AV587" s="132"/>
      <c r="AW587" s="132"/>
      <c r="AX587" s="132"/>
      <c r="AY587" s="132"/>
      <c r="AZ587" s="132"/>
      <c r="BA587" s="132"/>
    </row>
    <row r="588" spans="23:53" s="13" customFormat="1" ht="15.75">
      <c r="W588" s="62"/>
      <c r="AL588" s="44"/>
      <c r="AO588" s="132"/>
      <c r="AP588" s="132"/>
      <c r="AQ588" s="132"/>
      <c r="AR588" s="132"/>
      <c r="AS588" s="132"/>
      <c r="AT588" s="132"/>
      <c r="AU588" s="132"/>
      <c r="AV588" s="132"/>
      <c r="AW588" s="132"/>
      <c r="AX588" s="132"/>
      <c r="AY588" s="132"/>
      <c r="AZ588" s="132"/>
      <c r="BA588" s="132"/>
    </row>
    <row r="589" spans="23:53" s="13" customFormat="1" ht="15.75">
      <c r="W589" s="62"/>
      <c r="AL589" s="44"/>
      <c r="AO589" s="132"/>
      <c r="AP589" s="132"/>
      <c r="AQ589" s="132"/>
      <c r="AR589" s="132"/>
      <c r="AS589" s="132"/>
      <c r="AT589" s="132"/>
      <c r="AU589" s="132"/>
      <c r="AV589" s="132"/>
      <c r="AW589" s="132"/>
      <c r="AX589" s="132"/>
      <c r="AY589" s="132"/>
      <c r="AZ589" s="132"/>
      <c r="BA589" s="132"/>
    </row>
    <row r="590" spans="23:53" s="13" customFormat="1" ht="15.75">
      <c r="W590" s="62"/>
      <c r="AL590" s="44"/>
      <c r="AO590" s="132"/>
      <c r="AP590" s="132"/>
      <c r="AQ590" s="132"/>
      <c r="AR590" s="132"/>
      <c r="AS590" s="132"/>
      <c r="AT590" s="132"/>
      <c r="AU590" s="132"/>
      <c r="AV590" s="132"/>
      <c r="AW590" s="132"/>
      <c r="AX590" s="132"/>
      <c r="AY590" s="132"/>
      <c r="AZ590" s="132"/>
      <c r="BA590" s="132"/>
    </row>
    <row r="591" spans="23:53" s="13" customFormat="1" ht="15.75">
      <c r="W591" s="62"/>
      <c r="AL591" s="44"/>
      <c r="AO591" s="132"/>
      <c r="AP591" s="132"/>
      <c r="AQ591" s="132"/>
      <c r="AR591" s="132"/>
      <c r="AS591" s="132"/>
      <c r="AT591" s="132"/>
      <c r="AU591" s="132"/>
      <c r="AV591" s="132"/>
      <c r="AW591" s="132"/>
      <c r="AX591" s="132"/>
      <c r="AY591" s="132"/>
      <c r="AZ591" s="132"/>
      <c r="BA591" s="132"/>
    </row>
    <row r="592" spans="23:53" s="13" customFormat="1" ht="15.75">
      <c r="W592" s="62"/>
      <c r="AL592" s="44"/>
      <c r="AO592" s="132"/>
      <c r="AP592" s="132"/>
      <c r="AQ592" s="132"/>
      <c r="AR592" s="132"/>
      <c r="AS592" s="132"/>
      <c r="AT592" s="132"/>
      <c r="AU592" s="132"/>
      <c r="AV592" s="132"/>
      <c r="AW592" s="132"/>
      <c r="AX592" s="132"/>
      <c r="AY592" s="132"/>
      <c r="AZ592" s="132"/>
      <c r="BA592" s="132"/>
    </row>
    <row r="593" spans="23:53" s="13" customFormat="1" ht="15.75">
      <c r="W593" s="62"/>
      <c r="AL593" s="44"/>
      <c r="AO593" s="132"/>
      <c r="AP593" s="132"/>
      <c r="AQ593" s="132"/>
      <c r="AR593" s="132"/>
      <c r="AS593" s="132"/>
      <c r="AT593" s="132"/>
      <c r="AU593" s="132"/>
      <c r="AV593" s="132"/>
      <c r="AW593" s="132"/>
      <c r="AX593" s="132"/>
      <c r="AY593" s="132"/>
      <c r="AZ593" s="132"/>
      <c r="BA593" s="132"/>
    </row>
    <row r="594" spans="23:53" s="13" customFormat="1" ht="15.75">
      <c r="W594" s="62"/>
      <c r="AL594" s="44"/>
      <c r="AO594" s="132"/>
      <c r="AP594" s="132"/>
      <c r="AQ594" s="132"/>
      <c r="AR594" s="132"/>
      <c r="AS594" s="132"/>
      <c r="AT594" s="132"/>
      <c r="AU594" s="132"/>
      <c r="AV594" s="132"/>
      <c r="AW594" s="132"/>
      <c r="AX594" s="132"/>
      <c r="AY594" s="132"/>
      <c r="AZ594" s="132"/>
      <c r="BA594" s="132"/>
    </row>
    <row r="595" spans="23:53" s="13" customFormat="1" ht="15.75">
      <c r="W595" s="62"/>
      <c r="AL595" s="44"/>
      <c r="AO595" s="132"/>
      <c r="AP595" s="132"/>
      <c r="AQ595" s="132"/>
      <c r="AR595" s="132"/>
      <c r="AS595" s="132"/>
      <c r="AT595" s="132"/>
      <c r="AU595" s="132"/>
      <c r="AV595" s="132"/>
      <c r="AW595" s="132"/>
      <c r="AX595" s="132"/>
      <c r="AY595" s="132"/>
      <c r="AZ595" s="132"/>
      <c r="BA595" s="132"/>
    </row>
    <row r="596" spans="23:53" s="13" customFormat="1" ht="15.75">
      <c r="W596" s="62"/>
      <c r="AL596" s="44"/>
      <c r="AO596" s="132"/>
      <c r="AP596" s="132"/>
      <c r="AQ596" s="132"/>
      <c r="AR596" s="132"/>
      <c r="AS596" s="132"/>
      <c r="AT596" s="132"/>
      <c r="AU596" s="132"/>
      <c r="AV596" s="132"/>
      <c r="AW596" s="132"/>
      <c r="AX596" s="132"/>
      <c r="AY596" s="132"/>
      <c r="AZ596" s="132"/>
      <c r="BA596" s="132"/>
    </row>
    <row r="597" spans="23:53" s="13" customFormat="1" ht="15.75">
      <c r="W597" s="62"/>
      <c r="AL597" s="44"/>
      <c r="AO597" s="132"/>
      <c r="AP597" s="132"/>
      <c r="AQ597" s="132"/>
      <c r="AR597" s="132"/>
      <c r="AS597" s="132"/>
      <c r="AT597" s="132"/>
      <c r="AU597" s="132"/>
      <c r="AV597" s="132"/>
      <c r="AW597" s="132"/>
      <c r="AX597" s="132"/>
      <c r="AY597" s="132"/>
      <c r="AZ597" s="132"/>
      <c r="BA597" s="132"/>
    </row>
    <row r="598" spans="23:53" s="13" customFormat="1" ht="15.75">
      <c r="W598" s="62"/>
      <c r="AL598" s="44"/>
      <c r="AO598" s="132"/>
      <c r="AP598" s="132"/>
      <c r="AQ598" s="132"/>
      <c r="AR598" s="132"/>
      <c r="AS598" s="132"/>
      <c r="AT598" s="132"/>
      <c r="AU598" s="132"/>
      <c r="AV598" s="132"/>
      <c r="AW598" s="132"/>
      <c r="AX598" s="132"/>
      <c r="AY598" s="132"/>
      <c r="AZ598" s="132"/>
      <c r="BA598" s="132"/>
    </row>
    <row r="599" spans="2:53" s="13" customFormat="1" ht="15.75">
      <c r="B599" s="63"/>
      <c r="C599" s="63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4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5"/>
      <c r="AM599" s="63"/>
      <c r="AO599" s="132"/>
      <c r="AP599" s="132"/>
      <c r="AQ599" s="132"/>
      <c r="AR599" s="132"/>
      <c r="AS599" s="132"/>
      <c r="AT599" s="132"/>
      <c r="AU599" s="132"/>
      <c r="AV599" s="132"/>
      <c r="AW599" s="132"/>
      <c r="AX599" s="132"/>
      <c r="AY599" s="132"/>
      <c r="AZ599" s="132"/>
      <c r="BA599" s="132"/>
    </row>
    <row r="600" spans="2:53" s="13" customFormat="1" ht="15.75">
      <c r="B600" s="63"/>
      <c r="C600" s="63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4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5"/>
      <c r="AM600" s="63"/>
      <c r="AO600" s="132"/>
      <c r="AP600" s="132"/>
      <c r="AQ600" s="132"/>
      <c r="AR600" s="132"/>
      <c r="AS600" s="132"/>
      <c r="AT600" s="132"/>
      <c r="AU600" s="132"/>
      <c r="AV600" s="132"/>
      <c r="AW600" s="132"/>
      <c r="AX600" s="132"/>
      <c r="AY600" s="132"/>
      <c r="AZ600" s="132"/>
      <c r="BA600" s="132"/>
    </row>
    <row r="601" spans="2:53" s="13" customFormat="1" ht="15.75">
      <c r="B601" s="63"/>
      <c r="C601" s="63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4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5"/>
      <c r="AM601" s="63"/>
      <c r="AO601" s="132"/>
      <c r="AP601" s="132"/>
      <c r="AQ601" s="132"/>
      <c r="AR601" s="132"/>
      <c r="AS601" s="132"/>
      <c r="AT601" s="132"/>
      <c r="AU601" s="132"/>
      <c r="AV601" s="132"/>
      <c r="AW601" s="132"/>
      <c r="AX601" s="132"/>
      <c r="AY601" s="132"/>
      <c r="AZ601" s="132"/>
      <c r="BA601" s="132"/>
    </row>
    <row r="602" spans="2:53" s="13" customFormat="1" ht="15.75">
      <c r="B602" s="63"/>
      <c r="C602" s="63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4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5"/>
      <c r="AM602" s="63"/>
      <c r="AO602" s="132"/>
      <c r="AP602" s="132"/>
      <c r="AQ602" s="132"/>
      <c r="AR602" s="132"/>
      <c r="AS602" s="132"/>
      <c r="AT602" s="132"/>
      <c r="AU602" s="132"/>
      <c r="AV602" s="132"/>
      <c r="AW602" s="132"/>
      <c r="AX602" s="132"/>
      <c r="AY602" s="132"/>
      <c r="AZ602" s="132"/>
      <c r="BA602" s="132"/>
    </row>
    <row r="603" spans="2:53" s="13" customFormat="1" ht="15.75">
      <c r="B603" s="63"/>
      <c r="C603" s="63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4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5"/>
      <c r="AM603" s="63"/>
      <c r="AO603" s="132"/>
      <c r="AP603" s="132"/>
      <c r="AQ603" s="132"/>
      <c r="AR603" s="132"/>
      <c r="AS603" s="132"/>
      <c r="AT603" s="132"/>
      <c r="AU603" s="132"/>
      <c r="AV603" s="132"/>
      <c r="AW603" s="132"/>
      <c r="AX603" s="132"/>
      <c r="AY603" s="132"/>
      <c r="AZ603" s="132"/>
      <c r="BA603" s="132"/>
    </row>
    <row r="604" spans="2:53" s="13" customFormat="1" ht="15.75">
      <c r="B604" s="63"/>
      <c r="C604" s="63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4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5"/>
      <c r="AM604" s="63"/>
      <c r="AO604" s="132"/>
      <c r="AP604" s="132"/>
      <c r="AQ604" s="132"/>
      <c r="AR604" s="132"/>
      <c r="AS604" s="132"/>
      <c r="AT604" s="132"/>
      <c r="AU604" s="132"/>
      <c r="AV604" s="132"/>
      <c r="AW604" s="132"/>
      <c r="AX604" s="132"/>
      <c r="AY604" s="132"/>
      <c r="AZ604" s="132"/>
      <c r="BA604" s="132"/>
    </row>
    <row r="605" spans="2:53" s="13" customFormat="1" ht="15.75">
      <c r="B605" s="63"/>
      <c r="C605" s="63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4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5"/>
      <c r="AM605" s="63"/>
      <c r="AO605" s="132"/>
      <c r="AP605" s="132"/>
      <c r="AQ605" s="132"/>
      <c r="AR605" s="132"/>
      <c r="AS605" s="132"/>
      <c r="AT605" s="132"/>
      <c r="AU605" s="132"/>
      <c r="AV605" s="132"/>
      <c r="AW605" s="132"/>
      <c r="AX605" s="132"/>
      <c r="AY605" s="132"/>
      <c r="AZ605" s="132"/>
      <c r="BA605" s="132"/>
    </row>
    <row r="606" spans="2:53" s="13" customFormat="1" ht="15.75">
      <c r="B606" s="63"/>
      <c r="C606" s="63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4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5"/>
      <c r="AM606" s="63"/>
      <c r="AO606" s="132"/>
      <c r="AP606" s="132"/>
      <c r="AQ606" s="132"/>
      <c r="AR606" s="132"/>
      <c r="AS606" s="132"/>
      <c r="AT606" s="132"/>
      <c r="AU606" s="132"/>
      <c r="AV606" s="132"/>
      <c r="AW606" s="132"/>
      <c r="AX606" s="132"/>
      <c r="AY606" s="132"/>
      <c r="AZ606" s="132"/>
      <c r="BA606" s="132"/>
    </row>
    <row r="607" spans="2:53" s="13" customFormat="1" ht="15.75">
      <c r="B607" s="63"/>
      <c r="C607" s="63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4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5"/>
      <c r="AM607" s="63"/>
      <c r="AO607" s="132"/>
      <c r="AP607" s="132"/>
      <c r="AQ607" s="132"/>
      <c r="AR607" s="132"/>
      <c r="AS607" s="132"/>
      <c r="AT607" s="132"/>
      <c r="AU607" s="132"/>
      <c r="AV607" s="132"/>
      <c r="AW607" s="132"/>
      <c r="AX607" s="132"/>
      <c r="AY607" s="132"/>
      <c r="AZ607" s="132"/>
      <c r="BA607" s="132"/>
    </row>
    <row r="608" spans="2:53" s="13" customFormat="1" ht="15.75">
      <c r="B608" s="63"/>
      <c r="C608" s="63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4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5"/>
      <c r="AM608" s="63"/>
      <c r="AO608" s="132"/>
      <c r="AP608" s="132"/>
      <c r="AQ608" s="132"/>
      <c r="AR608" s="132"/>
      <c r="AS608" s="132"/>
      <c r="AT608" s="132"/>
      <c r="AU608" s="132"/>
      <c r="AV608" s="132"/>
      <c r="AW608" s="132"/>
      <c r="AX608" s="132"/>
      <c r="AY608" s="132"/>
      <c r="AZ608" s="132"/>
      <c r="BA608" s="132"/>
    </row>
    <row r="609" spans="2:53" s="13" customFormat="1" ht="15.75">
      <c r="B609" s="63"/>
      <c r="C609" s="63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4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5"/>
      <c r="AM609" s="63"/>
      <c r="AO609" s="132"/>
      <c r="AP609" s="132"/>
      <c r="AQ609" s="132"/>
      <c r="AR609" s="132"/>
      <c r="AS609" s="132"/>
      <c r="AT609" s="132"/>
      <c r="AU609" s="132"/>
      <c r="AV609" s="132"/>
      <c r="AW609" s="132"/>
      <c r="AX609" s="132"/>
      <c r="AY609" s="132"/>
      <c r="AZ609" s="132"/>
      <c r="BA609" s="132"/>
    </row>
    <row r="610" spans="2:53" s="13" customFormat="1" ht="15.75">
      <c r="B610" s="63"/>
      <c r="C610" s="63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4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5"/>
      <c r="AM610" s="63"/>
      <c r="AO610" s="132"/>
      <c r="AP610" s="132"/>
      <c r="AQ610" s="132"/>
      <c r="AR610" s="132"/>
      <c r="AS610" s="132"/>
      <c r="AT610" s="132"/>
      <c r="AU610" s="132"/>
      <c r="AV610" s="132"/>
      <c r="AW610" s="132"/>
      <c r="AX610" s="132"/>
      <c r="AY610" s="132"/>
      <c r="AZ610" s="132"/>
      <c r="BA610" s="132"/>
    </row>
    <row r="611" spans="2:53" s="13" customFormat="1" ht="15.75">
      <c r="B611" s="63"/>
      <c r="C611" s="63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4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5"/>
      <c r="AM611" s="63"/>
      <c r="AO611" s="132"/>
      <c r="AP611" s="132"/>
      <c r="AQ611" s="132"/>
      <c r="AR611" s="132"/>
      <c r="AS611" s="132"/>
      <c r="AT611" s="132"/>
      <c r="AU611" s="132"/>
      <c r="AV611" s="132"/>
      <c r="AW611" s="132"/>
      <c r="AX611" s="132"/>
      <c r="AY611" s="132"/>
      <c r="AZ611" s="132"/>
      <c r="BA611" s="132"/>
    </row>
    <row r="612" spans="2:53" s="13" customFormat="1" ht="15.75">
      <c r="B612" s="63"/>
      <c r="C612" s="63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4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5"/>
      <c r="AM612" s="63"/>
      <c r="AO612" s="132"/>
      <c r="AP612" s="132"/>
      <c r="AQ612" s="132"/>
      <c r="AR612" s="132"/>
      <c r="AS612" s="132"/>
      <c r="AT612" s="132"/>
      <c r="AU612" s="132"/>
      <c r="AV612" s="132"/>
      <c r="AW612" s="132"/>
      <c r="AX612" s="132"/>
      <c r="AY612" s="132"/>
      <c r="AZ612" s="132"/>
      <c r="BA612" s="132"/>
    </row>
    <row r="613" spans="2:53" s="13" customFormat="1" ht="15.75">
      <c r="B613" s="63"/>
      <c r="C613" s="63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4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5"/>
      <c r="AM613" s="63"/>
      <c r="AO613" s="132"/>
      <c r="AP613" s="132"/>
      <c r="AQ613" s="132"/>
      <c r="AR613" s="132"/>
      <c r="AS613" s="132"/>
      <c r="AT613" s="132"/>
      <c r="AU613" s="132"/>
      <c r="AV613" s="132"/>
      <c r="AW613" s="132"/>
      <c r="AX613" s="132"/>
      <c r="AY613" s="132"/>
      <c r="AZ613" s="132"/>
      <c r="BA613" s="132"/>
    </row>
    <row r="614" spans="2:53" s="13" customFormat="1" ht="15.75">
      <c r="B614" s="63"/>
      <c r="C614" s="63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4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5"/>
      <c r="AM614" s="63"/>
      <c r="AO614" s="132"/>
      <c r="AP614" s="132"/>
      <c r="AQ614" s="132"/>
      <c r="AR614" s="132"/>
      <c r="AS614" s="132"/>
      <c r="AT614" s="132"/>
      <c r="AU614" s="132"/>
      <c r="AV614" s="132"/>
      <c r="AW614" s="132"/>
      <c r="AX614" s="132"/>
      <c r="AY614" s="132"/>
      <c r="AZ614" s="132"/>
      <c r="BA614" s="132"/>
    </row>
    <row r="615" spans="2:53" s="13" customFormat="1" ht="15.75">
      <c r="B615" s="63"/>
      <c r="C615" s="63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4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5"/>
      <c r="AM615" s="63"/>
      <c r="AO615" s="132"/>
      <c r="AP615" s="132"/>
      <c r="AQ615" s="132"/>
      <c r="AR615" s="132"/>
      <c r="AS615" s="132"/>
      <c r="AT615" s="132"/>
      <c r="AU615" s="132"/>
      <c r="AV615" s="132"/>
      <c r="AW615" s="132"/>
      <c r="AX615" s="132"/>
      <c r="AY615" s="132"/>
      <c r="AZ615" s="132"/>
      <c r="BA615" s="132"/>
    </row>
    <row r="616" spans="2:53" s="13" customFormat="1" ht="15.75">
      <c r="B616" s="63"/>
      <c r="C616" s="63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4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5"/>
      <c r="AM616" s="63"/>
      <c r="AO616" s="132"/>
      <c r="AP616" s="132"/>
      <c r="AQ616" s="132"/>
      <c r="AR616" s="132"/>
      <c r="AS616" s="132"/>
      <c r="AT616" s="132"/>
      <c r="AU616" s="132"/>
      <c r="AV616" s="132"/>
      <c r="AW616" s="132"/>
      <c r="AX616" s="132"/>
      <c r="AY616" s="132"/>
      <c r="AZ616" s="132"/>
      <c r="BA616" s="132"/>
    </row>
    <row r="617" spans="2:53" s="13" customFormat="1" ht="15.75">
      <c r="B617" s="63"/>
      <c r="C617" s="63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4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5"/>
      <c r="AM617" s="63"/>
      <c r="AO617" s="132"/>
      <c r="AP617" s="132"/>
      <c r="AQ617" s="132"/>
      <c r="AR617" s="132"/>
      <c r="AS617" s="132"/>
      <c r="AT617" s="132"/>
      <c r="AU617" s="132"/>
      <c r="AV617" s="132"/>
      <c r="AW617" s="132"/>
      <c r="AX617" s="132"/>
      <c r="AY617" s="132"/>
      <c r="AZ617" s="132"/>
      <c r="BA617" s="132"/>
    </row>
    <row r="618" spans="2:53" s="13" customFormat="1" ht="15.75">
      <c r="B618" s="63"/>
      <c r="C618" s="63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4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5"/>
      <c r="AM618" s="63"/>
      <c r="AO618" s="132"/>
      <c r="AP618" s="132"/>
      <c r="AQ618" s="132"/>
      <c r="AR618" s="132"/>
      <c r="AS618" s="132"/>
      <c r="AT618" s="132"/>
      <c r="AU618" s="132"/>
      <c r="AV618" s="132"/>
      <c r="AW618" s="132"/>
      <c r="AX618" s="132"/>
      <c r="AY618" s="132"/>
      <c r="AZ618" s="132"/>
      <c r="BA618" s="132"/>
    </row>
    <row r="619" spans="2:53" s="13" customFormat="1" ht="15.75">
      <c r="B619" s="63"/>
      <c r="C619" s="63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4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5"/>
      <c r="AM619" s="63"/>
      <c r="AO619" s="132"/>
      <c r="AP619" s="132"/>
      <c r="AQ619" s="132"/>
      <c r="AR619" s="132"/>
      <c r="AS619" s="132"/>
      <c r="AT619" s="132"/>
      <c r="AU619" s="132"/>
      <c r="AV619" s="132"/>
      <c r="AW619" s="132"/>
      <c r="AX619" s="132"/>
      <c r="AY619" s="132"/>
      <c r="AZ619" s="132"/>
      <c r="BA619" s="132"/>
    </row>
    <row r="620" spans="2:53" s="13" customFormat="1" ht="15.75">
      <c r="B620" s="63"/>
      <c r="C620" s="63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4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5"/>
      <c r="AM620" s="63"/>
      <c r="AO620" s="132"/>
      <c r="AP620" s="132"/>
      <c r="AQ620" s="132"/>
      <c r="AR620" s="132"/>
      <c r="AS620" s="132"/>
      <c r="AT620" s="132"/>
      <c r="AU620" s="132"/>
      <c r="AV620" s="132"/>
      <c r="AW620" s="132"/>
      <c r="AX620" s="132"/>
      <c r="AY620" s="132"/>
      <c r="AZ620" s="132"/>
      <c r="BA620" s="132"/>
    </row>
    <row r="621" spans="2:53" s="13" customFormat="1" ht="15.75">
      <c r="B621" s="63"/>
      <c r="C621" s="63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4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5"/>
      <c r="AM621" s="63"/>
      <c r="AO621" s="132"/>
      <c r="AP621" s="132"/>
      <c r="AQ621" s="132"/>
      <c r="AR621" s="132"/>
      <c r="AS621" s="132"/>
      <c r="AT621" s="132"/>
      <c r="AU621" s="132"/>
      <c r="AV621" s="132"/>
      <c r="AW621" s="132"/>
      <c r="AX621" s="132"/>
      <c r="AY621" s="132"/>
      <c r="AZ621" s="132"/>
      <c r="BA621" s="132"/>
    </row>
    <row r="622" spans="2:53" s="13" customFormat="1" ht="15.75">
      <c r="B622" s="63"/>
      <c r="C622" s="63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4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5"/>
      <c r="AM622" s="63"/>
      <c r="AO622" s="132"/>
      <c r="AP622" s="132"/>
      <c r="AQ622" s="132"/>
      <c r="AR622" s="132"/>
      <c r="AS622" s="132"/>
      <c r="AT622" s="132"/>
      <c r="AU622" s="132"/>
      <c r="AV622" s="132"/>
      <c r="AW622" s="132"/>
      <c r="AX622" s="132"/>
      <c r="AY622" s="132"/>
      <c r="AZ622" s="132"/>
      <c r="BA622" s="132"/>
    </row>
    <row r="623" spans="2:53" s="13" customFormat="1" ht="15.75">
      <c r="B623" s="63"/>
      <c r="C623" s="63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4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5"/>
      <c r="AM623" s="63"/>
      <c r="AO623" s="132"/>
      <c r="AP623" s="132"/>
      <c r="AQ623" s="132"/>
      <c r="AR623" s="132"/>
      <c r="AS623" s="132"/>
      <c r="AT623" s="132"/>
      <c r="AU623" s="132"/>
      <c r="AV623" s="132"/>
      <c r="AW623" s="132"/>
      <c r="AX623" s="132"/>
      <c r="AY623" s="132"/>
      <c r="AZ623" s="132"/>
      <c r="BA623" s="132"/>
    </row>
    <row r="624" spans="2:53" s="13" customFormat="1" ht="15.75">
      <c r="B624" s="63"/>
      <c r="C624" s="63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4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5"/>
      <c r="AM624" s="63"/>
      <c r="AO624" s="132"/>
      <c r="AP624" s="132"/>
      <c r="AQ624" s="132"/>
      <c r="AR624" s="132"/>
      <c r="AS624" s="132"/>
      <c r="AT624" s="132"/>
      <c r="AU624" s="132"/>
      <c r="AV624" s="132"/>
      <c r="AW624" s="132"/>
      <c r="AX624" s="132"/>
      <c r="AY624" s="132"/>
      <c r="AZ624" s="132"/>
      <c r="BA624" s="132"/>
    </row>
    <row r="625" spans="2:53" s="13" customFormat="1" ht="15.75">
      <c r="B625" s="63"/>
      <c r="C625" s="63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4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5"/>
      <c r="AM625" s="63"/>
      <c r="AO625" s="132"/>
      <c r="AP625" s="132"/>
      <c r="AQ625" s="132"/>
      <c r="AR625" s="132"/>
      <c r="AS625" s="132"/>
      <c r="AT625" s="132"/>
      <c r="AU625" s="132"/>
      <c r="AV625" s="132"/>
      <c r="AW625" s="132"/>
      <c r="AX625" s="132"/>
      <c r="AY625" s="132"/>
      <c r="AZ625" s="132"/>
      <c r="BA625" s="132"/>
    </row>
    <row r="626" spans="2:53" s="13" customFormat="1" ht="15.75">
      <c r="B626" s="63"/>
      <c r="C626" s="63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4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5"/>
      <c r="AM626" s="63"/>
      <c r="AO626" s="132"/>
      <c r="AP626" s="132"/>
      <c r="AQ626" s="132"/>
      <c r="AR626" s="132"/>
      <c r="AS626" s="132"/>
      <c r="AT626" s="132"/>
      <c r="AU626" s="132"/>
      <c r="AV626" s="132"/>
      <c r="AW626" s="132"/>
      <c r="AX626" s="132"/>
      <c r="AY626" s="132"/>
      <c r="AZ626" s="132"/>
      <c r="BA626" s="132"/>
    </row>
    <row r="627" spans="2:53" s="13" customFormat="1" ht="15.75">
      <c r="B627" s="63"/>
      <c r="C627" s="63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4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5"/>
      <c r="AM627" s="63"/>
      <c r="AO627" s="132"/>
      <c r="AP627" s="132"/>
      <c r="AQ627" s="132"/>
      <c r="AR627" s="132"/>
      <c r="AS627" s="132"/>
      <c r="AT627" s="132"/>
      <c r="AU627" s="132"/>
      <c r="AV627" s="132"/>
      <c r="AW627" s="132"/>
      <c r="AX627" s="132"/>
      <c r="AY627" s="132"/>
      <c r="AZ627" s="132"/>
      <c r="BA627" s="132"/>
    </row>
    <row r="628" spans="2:53" s="13" customFormat="1" ht="15.75">
      <c r="B628" s="63"/>
      <c r="C628" s="63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4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5"/>
      <c r="AM628" s="63"/>
      <c r="AO628" s="132"/>
      <c r="AP628" s="132"/>
      <c r="AQ628" s="132"/>
      <c r="AR628" s="132"/>
      <c r="AS628" s="132"/>
      <c r="AT628" s="132"/>
      <c r="AU628" s="132"/>
      <c r="AV628" s="132"/>
      <c r="AW628" s="132"/>
      <c r="AX628" s="132"/>
      <c r="AY628" s="132"/>
      <c r="AZ628" s="132"/>
      <c r="BA628" s="132"/>
    </row>
    <row r="629" spans="2:53" s="13" customFormat="1" ht="15.75">
      <c r="B629" s="63"/>
      <c r="C629" s="63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4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5"/>
      <c r="AM629" s="63"/>
      <c r="AO629" s="132"/>
      <c r="AP629" s="132"/>
      <c r="AQ629" s="132"/>
      <c r="AR629" s="132"/>
      <c r="AS629" s="132"/>
      <c r="AT629" s="132"/>
      <c r="AU629" s="132"/>
      <c r="AV629" s="132"/>
      <c r="AW629" s="132"/>
      <c r="AX629" s="132"/>
      <c r="AY629" s="132"/>
      <c r="AZ629" s="132"/>
      <c r="BA629" s="132"/>
    </row>
    <row r="630" spans="2:53" s="13" customFormat="1" ht="15.75">
      <c r="B630" s="63"/>
      <c r="C630" s="63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4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5"/>
      <c r="AM630" s="63"/>
      <c r="AO630" s="132"/>
      <c r="AP630" s="132"/>
      <c r="AQ630" s="132"/>
      <c r="AR630" s="132"/>
      <c r="AS630" s="132"/>
      <c r="AT630" s="132"/>
      <c r="AU630" s="132"/>
      <c r="AV630" s="132"/>
      <c r="AW630" s="132"/>
      <c r="AX630" s="132"/>
      <c r="AY630" s="132"/>
      <c r="AZ630" s="132"/>
      <c r="BA630" s="132"/>
    </row>
    <row r="631" spans="2:53" s="13" customFormat="1" ht="15.75">
      <c r="B631" s="63"/>
      <c r="C631" s="63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4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5"/>
      <c r="AM631" s="63"/>
      <c r="AO631" s="132"/>
      <c r="AP631" s="132"/>
      <c r="AQ631" s="132"/>
      <c r="AR631" s="132"/>
      <c r="AS631" s="132"/>
      <c r="AT631" s="132"/>
      <c r="AU631" s="132"/>
      <c r="AV631" s="132"/>
      <c r="AW631" s="132"/>
      <c r="AX631" s="132"/>
      <c r="AY631" s="132"/>
      <c r="AZ631" s="132"/>
      <c r="BA631" s="132"/>
    </row>
    <row r="632" spans="2:53" s="13" customFormat="1" ht="15.75">
      <c r="B632" s="63"/>
      <c r="C632" s="63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4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5"/>
      <c r="AM632" s="63"/>
      <c r="AO632" s="132"/>
      <c r="AP632" s="132"/>
      <c r="AQ632" s="132"/>
      <c r="AR632" s="132"/>
      <c r="AS632" s="132"/>
      <c r="AT632" s="132"/>
      <c r="AU632" s="132"/>
      <c r="AV632" s="132"/>
      <c r="AW632" s="132"/>
      <c r="AX632" s="132"/>
      <c r="AY632" s="132"/>
      <c r="AZ632" s="132"/>
      <c r="BA632" s="132"/>
    </row>
    <row r="633" spans="2:53" s="13" customFormat="1" ht="15.75">
      <c r="B633" s="63"/>
      <c r="C633" s="63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4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5"/>
      <c r="AM633" s="63"/>
      <c r="AO633" s="132"/>
      <c r="AP633" s="132"/>
      <c r="AQ633" s="132"/>
      <c r="AR633" s="132"/>
      <c r="AS633" s="132"/>
      <c r="AT633" s="132"/>
      <c r="AU633" s="132"/>
      <c r="AV633" s="132"/>
      <c r="AW633" s="132"/>
      <c r="AX633" s="132"/>
      <c r="AY633" s="132"/>
      <c r="AZ633" s="132"/>
      <c r="BA633" s="132"/>
    </row>
    <row r="634" spans="2:53" s="13" customFormat="1" ht="15.75">
      <c r="B634" s="63"/>
      <c r="C634" s="63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4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5"/>
      <c r="AM634" s="63"/>
      <c r="AO634" s="132"/>
      <c r="AP634" s="132"/>
      <c r="AQ634" s="132"/>
      <c r="AR634" s="132"/>
      <c r="AS634" s="132"/>
      <c r="AT634" s="132"/>
      <c r="AU634" s="132"/>
      <c r="AV634" s="132"/>
      <c r="AW634" s="132"/>
      <c r="AX634" s="132"/>
      <c r="AY634" s="132"/>
      <c r="AZ634" s="132"/>
      <c r="BA634" s="132"/>
    </row>
    <row r="635" spans="2:53" s="13" customFormat="1" ht="15.75">
      <c r="B635" s="63"/>
      <c r="C635" s="63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4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5"/>
      <c r="AM635" s="63"/>
      <c r="AO635" s="132"/>
      <c r="AP635" s="132"/>
      <c r="AQ635" s="132"/>
      <c r="AR635" s="132"/>
      <c r="AS635" s="132"/>
      <c r="AT635" s="132"/>
      <c r="AU635" s="132"/>
      <c r="AV635" s="132"/>
      <c r="AW635" s="132"/>
      <c r="AX635" s="132"/>
      <c r="AY635" s="132"/>
      <c r="AZ635" s="132"/>
      <c r="BA635" s="132"/>
    </row>
    <row r="636" spans="2:53" s="13" customFormat="1" ht="15.75">
      <c r="B636" s="63"/>
      <c r="C636" s="63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4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5"/>
      <c r="AM636" s="63"/>
      <c r="AO636" s="132"/>
      <c r="AP636" s="132"/>
      <c r="AQ636" s="132"/>
      <c r="AR636" s="132"/>
      <c r="AS636" s="132"/>
      <c r="AT636" s="132"/>
      <c r="AU636" s="132"/>
      <c r="AV636" s="132"/>
      <c r="AW636" s="132"/>
      <c r="AX636" s="132"/>
      <c r="AY636" s="132"/>
      <c r="AZ636" s="132"/>
      <c r="BA636" s="132"/>
    </row>
    <row r="637" spans="2:53" s="13" customFormat="1" ht="15.75">
      <c r="B637" s="63"/>
      <c r="C637" s="63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4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5"/>
      <c r="AM637" s="63"/>
      <c r="AO637" s="132"/>
      <c r="AP637" s="132"/>
      <c r="AQ637" s="132"/>
      <c r="AR637" s="132"/>
      <c r="AS637" s="132"/>
      <c r="AT637" s="132"/>
      <c r="AU637" s="132"/>
      <c r="AV637" s="132"/>
      <c r="AW637" s="132"/>
      <c r="AX637" s="132"/>
      <c r="AY637" s="132"/>
      <c r="AZ637" s="132"/>
      <c r="BA637" s="132"/>
    </row>
    <row r="638" spans="2:53" s="13" customFormat="1" ht="15.75">
      <c r="B638" s="63"/>
      <c r="C638" s="63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4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5"/>
      <c r="AM638" s="63"/>
      <c r="AO638" s="132"/>
      <c r="AP638" s="132"/>
      <c r="AQ638" s="132"/>
      <c r="AR638" s="132"/>
      <c r="AS638" s="132"/>
      <c r="AT638" s="132"/>
      <c r="AU638" s="132"/>
      <c r="AV638" s="132"/>
      <c r="AW638" s="132"/>
      <c r="AX638" s="132"/>
      <c r="AY638" s="132"/>
      <c r="AZ638" s="132"/>
      <c r="BA638" s="132"/>
    </row>
    <row r="639" spans="2:53" s="13" customFormat="1" ht="15.75">
      <c r="B639" s="63"/>
      <c r="C639" s="63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4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5"/>
      <c r="AM639" s="63"/>
      <c r="AO639" s="132"/>
      <c r="AP639" s="132"/>
      <c r="AQ639" s="132"/>
      <c r="AR639" s="132"/>
      <c r="AS639" s="132"/>
      <c r="AT639" s="132"/>
      <c r="AU639" s="132"/>
      <c r="AV639" s="132"/>
      <c r="AW639" s="132"/>
      <c r="AX639" s="132"/>
      <c r="AY639" s="132"/>
      <c r="AZ639" s="132"/>
      <c r="BA639" s="132"/>
    </row>
    <row r="640" spans="2:53" s="13" customFormat="1" ht="15.75">
      <c r="B640" s="63"/>
      <c r="C640" s="63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4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5"/>
      <c r="AM640" s="63"/>
      <c r="AO640" s="132"/>
      <c r="AP640" s="132"/>
      <c r="AQ640" s="132"/>
      <c r="AR640" s="132"/>
      <c r="AS640" s="132"/>
      <c r="AT640" s="132"/>
      <c r="AU640" s="132"/>
      <c r="AV640" s="132"/>
      <c r="AW640" s="132"/>
      <c r="AX640" s="132"/>
      <c r="AY640" s="132"/>
      <c r="AZ640" s="132"/>
      <c r="BA640" s="132"/>
    </row>
    <row r="641" spans="2:53" s="13" customFormat="1" ht="15.75">
      <c r="B641" s="63"/>
      <c r="C641" s="63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4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5"/>
      <c r="AM641" s="63"/>
      <c r="AO641" s="132"/>
      <c r="AP641" s="132"/>
      <c r="AQ641" s="132"/>
      <c r="AR641" s="132"/>
      <c r="AS641" s="132"/>
      <c r="AT641" s="132"/>
      <c r="AU641" s="132"/>
      <c r="AV641" s="132"/>
      <c r="AW641" s="132"/>
      <c r="AX641" s="132"/>
      <c r="AY641" s="132"/>
      <c r="AZ641" s="132"/>
      <c r="BA641" s="132"/>
    </row>
    <row r="642" spans="2:53" s="13" customFormat="1" ht="15.75">
      <c r="B642" s="63"/>
      <c r="C642" s="63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4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5"/>
      <c r="AM642" s="63"/>
      <c r="AO642" s="132"/>
      <c r="AP642" s="132"/>
      <c r="AQ642" s="132"/>
      <c r="AR642" s="132"/>
      <c r="AS642" s="132"/>
      <c r="AT642" s="132"/>
      <c r="AU642" s="132"/>
      <c r="AV642" s="132"/>
      <c r="AW642" s="132"/>
      <c r="AX642" s="132"/>
      <c r="AY642" s="132"/>
      <c r="AZ642" s="132"/>
      <c r="BA642" s="132"/>
    </row>
    <row r="643" spans="2:53" s="13" customFormat="1" ht="15.75">
      <c r="B643" s="63"/>
      <c r="C643" s="63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4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5"/>
      <c r="AM643" s="63"/>
      <c r="AO643" s="132"/>
      <c r="AP643" s="132"/>
      <c r="AQ643" s="132"/>
      <c r="AR643" s="132"/>
      <c r="AS643" s="132"/>
      <c r="AT643" s="132"/>
      <c r="AU643" s="132"/>
      <c r="AV643" s="132"/>
      <c r="AW643" s="132"/>
      <c r="AX643" s="132"/>
      <c r="AY643" s="132"/>
      <c r="AZ643" s="132"/>
      <c r="BA643" s="132"/>
    </row>
    <row r="644" spans="2:53" s="13" customFormat="1" ht="15.75">
      <c r="B644" s="63"/>
      <c r="C644" s="63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4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5"/>
      <c r="AM644" s="63"/>
      <c r="AO644" s="132"/>
      <c r="AP644" s="132"/>
      <c r="AQ644" s="132"/>
      <c r="AR644" s="132"/>
      <c r="AS644" s="132"/>
      <c r="AT644" s="132"/>
      <c r="AU644" s="132"/>
      <c r="AV644" s="132"/>
      <c r="AW644" s="132"/>
      <c r="AX644" s="132"/>
      <c r="AY644" s="132"/>
      <c r="AZ644" s="132"/>
      <c r="BA644" s="132"/>
    </row>
    <row r="645" spans="2:53" s="13" customFormat="1" ht="15.75">
      <c r="B645" s="63"/>
      <c r="C645" s="63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4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5"/>
      <c r="AM645" s="63"/>
      <c r="AO645" s="132"/>
      <c r="AP645" s="132"/>
      <c r="AQ645" s="132"/>
      <c r="AR645" s="132"/>
      <c r="AS645" s="132"/>
      <c r="AT645" s="132"/>
      <c r="AU645" s="132"/>
      <c r="AV645" s="132"/>
      <c r="AW645" s="132"/>
      <c r="AX645" s="132"/>
      <c r="AY645" s="132"/>
      <c r="AZ645" s="132"/>
      <c r="BA645" s="132"/>
    </row>
    <row r="646" spans="2:53" s="13" customFormat="1" ht="15.75">
      <c r="B646" s="63"/>
      <c r="C646" s="63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4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5"/>
      <c r="AM646" s="63"/>
      <c r="AO646" s="132"/>
      <c r="AP646" s="132"/>
      <c r="AQ646" s="132"/>
      <c r="AR646" s="132"/>
      <c r="AS646" s="132"/>
      <c r="AT646" s="132"/>
      <c r="AU646" s="132"/>
      <c r="AV646" s="132"/>
      <c r="AW646" s="132"/>
      <c r="AX646" s="132"/>
      <c r="AY646" s="132"/>
      <c r="AZ646" s="132"/>
      <c r="BA646" s="132"/>
    </row>
    <row r="647" spans="2:53" s="13" customFormat="1" ht="15.75">
      <c r="B647" s="63"/>
      <c r="C647" s="63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4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5"/>
      <c r="AM647" s="63"/>
      <c r="AO647" s="132"/>
      <c r="AP647" s="132"/>
      <c r="AQ647" s="132"/>
      <c r="AR647" s="132"/>
      <c r="AS647" s="132"/>
      <c r="AT647" s="132"/>
      <c r="AU647" s="132"/>
      <c r="AV647" s="132"/>
      <c r="AW647" s="132"/>
      <c r="AX647" s="132"/>
      <c r="AY647" s="132"/>
      <c r="AZ647" s="132"/>
      <c r="BA647" s="132"/>
    </row>
    <row r="648" spans="2:53" s="13" customFormat="1" ht="15.75">
      <c r="B648" s="63"/>
      <c r="C648" s="63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4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5"/>
      <c r="AM648" s="63"/>
      <c r="AO648" s="132"/>
      <c r="AP648" s="132"/>
      <c r="AQ648" s="132"/>
      <c r="AR648" s="132"/>
      <c r="AS648" s="132"/>
      <c r="AT648" s="132"/>
      <c r="AU648" s="132"/>
      <c r="AV648" s="132"/>
      <c r="AW648" s="132"/>
      <c r="AX648" s="132"/>
      <c r="AY648" s="132"/>
      <c r="AZ648" s="132"/>
      <c r="BA648" s="132"/>
    </row>
    <row r="649" spans="2:53" s="13" customFormat="1" ht="15.75">
      <c r="B649" s="63"/>
      <c r="C649" s="63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4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5"/>
      <c r="AM649" s="63"/>
      <c r="AO649" s="132"/>
      <c r="AP649" s="132"/>
      <c r="AQ649" s="132"/>
      <c r="AR649" s="132"/>
      <c r="AS649" s="132"/>
      <c r="AT649" s="132"/>
      <c r="AU649" s="132"/>
      <c r="AV649" s="132"/>
      <c r="AW649" s="132"/>
      <c r="AX649" s="132"/>
      <c r="AY649" s="132"/>
      <c r="AZ649" s="132"/>
      <c r="BA649" s="132"/>
    </row>
    <row r="650" spans="2:53" s="13" customFormat="1" ht="15.75">
      <c r="B650" s="63"/>
      <c r="C650" s="63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4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5"/>
      <c r="AM650" s="63"/>
      <c r="AO650" s="132"/>
      <c r="AP650" s="132"/>
      <c r="AQ650" s="132"/>
      <c r="AR650" s="132"/>
      <c r="AS650" s="132"/>
      <c r="AT650" s="132"/>
      <c r="AU650" s="132"/>
      <c r="AV650" s="132"/>
      <c r="AW650" s="132"/>
      <c r="AX650" s="132"/>
      <c r="AY650" s="132"/>
      <c r="AZ650" s="132"/>
      <c r="BA650" s="132"/>
    </row>
    <row r="651" spans="2:53" s="13" customFormat="1" ht="15.75">
      <c r="B651" s="63"/>
      <c r="C651" s="63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4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5"/>
      <c r="AM651" s="63"/>
      <c r="AO651" s="132"/>
      <c r="AP651" s="132"/>
      <c r="AQ651" s="132"/>
      <c r="AR651" s="132"/>
      <c r="AS651" s="132"/>
      <c r="AT651" s="132"/>
      <c r="AU651" s="132"/>
      <c r="AV651" s="132"/>
      <c r="AW651" s="132"/>
      <c r="AX651" s="132"/>
      <c r="AY651" s="132"/>
      <c r="AZ651" s="132"/>
      <c r="BA651" s="132"/>
    </row>
    <row r="652" spans="2:53" s="13" customFormat="1" ht="15.75">
      <c r="B652" s="63"/>
      <c r="C652" s="63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4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5"/>
      <c r="AM652" s="63"/>
      <c r="AO652" s="132"/>
      <c r="AP652" s="132"/>
      <c r="AQ652" s="132"/>
      <c r="AR652" s="132"/>
      <c r="AS652" s="132"/>
      <c r="AT652" s="132"/>
      <c r="AU652" s="132"/>
      <c r="AV652" s="132"/>
      <c r="AW652" s="132"/>
      <c r="AX652" s="132"/>
      <c r="AY652" s="132"/>
      <c r="AZ652" s="132"/>
      <c r="BA652" s="132"/>
    </row>
    <row r="653" spans="2:53" s="13" customFormat="1" ht="15.75">
      <c r="B653" s="63"/>
      <c r="C653" s="63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4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5"/>
      <c r="AM653" s="63"/>
      <c r="AO653" s="132"/>
      <c r="AP653" s="132"/>
      <c r="AQ653" s="132"/>
      <c r="AR653" s="132"/>
      <c r="AS653" s="132"/>
      <c r="AT653" s="132"/>
      <c r="AU653" s="132"/>
      <c r="AV653" s="132"/>
      <c r="AW653" s="132"/>
      <c r="AX653" s="132"/>
      <c r="AY653" s="132"/>
      <c r="AZ653" s="132"/>
      <c r="BA653" s="132"/>
    </row>
    <row r="654" spans="2:53" s="13" customFormat="1" ht="15.75">
      <c r="B654" s="63"/>
      <c r="C654" s="63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4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5"/>
      <c r="AM654" s="63"/>
      <c r="AO654" s="132"/>
      <c r="AP654" s="132"/>
      <c r="AQ654" s="132"/>
      <c r="AR654" s="132"/>
      <c r="AS654" s="132"/>
      <c r="AT654" s="132"/>
      <c r="AU654" s="132"/>
      <c r="AV654" s="132"/>
      <c r="AW654" s="132"/>
      <c r="AX654" s="132"/>
      <c r="AY654" s="132"/>
      <c r="AZ654" s="132"/>
      <c r="BA654" s="132"/>
    </row>
    <row r="655" spans="2:53" s="13" customFormat="1" ht="15.75">
      <c r="B655" s="63"/>
      <c r="C655" s="63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4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5"/>
      <c r="AM655" s="63"/>
      <c r="AO655" s="132"/>
      <c r="AP655" s="132"/>
      <c r="AQ655" s="132"/>
      <c r="AR655" s="132"/>
      <c r="AS655" s="132"/>
      <c r="AT655" s="132"/>
      <c r="AU655" s="132"/>
      <c r="AV655" s="132"/>
      <c r="AW655" s="132"/>
      <c r="AX655" s="132"/>
      <c r="AY655" s="132"/>
      <c r="AZ655" s="132"/>
      <c r="BA655" s="132"/>
    </row>
    <row r="656" spans="2:53" s="13" customFormat="1" ht="15.75">
      <c r="B656" s="63"/>
      <c r="C656" s="63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4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5"/>
      <c r="AM656" s="63"/>
      <c r="AO656" s="132"/>
      <c r="AP656" s="132"/>
      <c r="AQ656" s="132"/>
      <c r="AR656" s="132"/>
      <c r="AS656" s="132"/>
      <c r="AT656" s="132"/>
      <c r="AU656" s="132"/>
      <c r="AV656" s="132"/>
      <c r="AW656" s="132"/>
      <c r="AX656" s="132"/>
      <c r="AY656" s="132"/>
      <c r="AZ656" s="132"/>
      <c r="BA656" s="132"/>
    </row>
    <row r="657" spans="2:53" s="13" customFormat="1" ht="15.75">
      <c r="B657" s="63"/>
      <c r="C657" s="63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4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5"/>
      <c r="AM657" s="63"/>
      <c r="AO657" s="132"/>
      <c r="AP657" s="132"/>
      <c r="AQ657" s="132"/>
      <c r="AR657" s="132"/>
      <c r="AS657" s="132"/>
      <c r="AT657" s="132"/>
      <c r="AU657" s="132"/>
      <c r="AV657" s="132"/>
      <c r="AW657" s="132"/>
      <c r="AX657" s="132"/>
      <c r="AY657" s="132"/>
      <c r="AZ657" s="132"/>
      <c r="BA657" s="132"/>
    </row>
    <row r="658" spans="2:53" s="13" customFormat="1" ht="15.75">
      <c r="B658" s="63"/>
      <c r="C658" s="63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4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5"/>
      <c r="AM658" s="63"/>
      <c r="AO658" s="132"/>
      <c r="AP658" s="132"/>
      <c r="AQ658" s="132"/>
      <c r="AR658" s="132"/>
      <c r="AS658" s="132"/>
      <c r="AT658" s="132"/>
      <c r="AU658" s="132"/>
      <c r="AV658" s="132"/>
      <c r="AW658" s="132"/>
      <c r="AX658" s="132"/>
      <c r="AY658" s="132"/>
      <c r="AZ658" s="132"/>
      <c r="BA658" s="132"/>
    </row>
    <row r="659" spans="2:53" s="13" customFormat="1" ht="15.75">
      <c r="B659" s="63"/>
      <c r="C659" s="63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4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5"/>
      <c r="AM659" s="63"/>
      <c r="AO659" s="132"/>
      <c r="AP659" s="132"/>
      <c r="AQ659" s="132"/>
      <c r="AR659" s="132"/>
      <c r="AS659" s="132"/>
      <c r="AT659" s="132"/>
      <c r="AU659" s="132"/>
      <c r="AV659" s="132"/>
      <c r="AW659" s="132"/>
      <c r="AX659" s="132"/>
      <c r="AY659" s="132"/>
      <c r="AZ659" s="132"/>
      <c r="BA659" s="132"/>
    </row>
    <row r="660" spans="2:53" s="13" customFormat="1" ht="15.75">
      <c r="B660" s="63"/>
      <c r="C660" s="63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4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5"/>
      <c r="AM660" s="63"/>
      <c r="AO660" s="132"/>
      <c r="AP660" s="132"/>
      <c r="AQ660" s="132"/>
      <c r="AR660" s="132"/>
      <c r="AS660" s="132"/>
      <c r="AT660" s="132"/>
      <c r="AU660" s="132"/>
      <c r="AV660" s="132"/>
      <c r="AW660" s="132"/>
      <c r="AX660" s="132"/>
      <c r="AY660" s="132"/>
      <c r="AZ660" s="132"/>
      <c r="BA660" s="132"/>
    </row>
    <row r="661" spans="2:53" s="13" customFormat="1" ht="15.75">
      <c r="B661" s="63"/>
      <c r="C661" s="63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4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5"/>
      <c r="AM661" s="63"/>
      <c r="AO661" s="132"/>
      <c r="AP661" s="132"/>
      <c r="AQ661" s="132"/>
      <c r="AR661" s="132"/>
      <c r="AS661" s="132"/>
      <c r="AT661" s="132"/>
      <c r="AU661" s="132"/>
      <c r="AV661" s="132"/>
      <c r="AW661" s="132"/>
      <c r="AX661" s="132"/>
      <c r="AY661" s="132"/>
      <c r="AZ661" s="132"/>
      <c r="BA661" s="132"/>
    </row>
    <row r="662" spans="2:53" s="13" customFormat="1" ht="15.75">
      <c r="B662" s="63"/>
      <c r="C662" s="63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4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5"/>
      <c r="AM662" s="63"/>
      <c r="AO662" s="132"/>
      <c r="AP662" s="132"/>
      <c r="AQ662" s="132"/>
      <c r="AR662" s="132"/>
      <c r="AS662" s="132"/>
      <c r="AT662" s="132"/>
      <c r="AU662" s="132"/>
      <c r="AV662" s="132"/>
      <c r="AW662" s="132"/>
      <c r="AX662" s="132"/>
      <c r="AY662" s="132"/>
      <c r="AZ662" s="132"/>
      <c r="BA662" s="132"/>
    </row>
    <row r="663" spans="2:53" s="13" customFormat="1" ht="15.75">
      <c r="B663" s="63"/>
      <c r="C663" s="63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4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5"/>
      <c r="AM663" s="63"/>
      <c r="AO663" s="132"/>
      <c r="AP663" s="132"/>
      <c r="AQ663" s="132"/>
      <c r="AR663" s="132"/>
      <c r="AS663" s="132"/>
      <c r="AT663" s="132"/>
      <c r="AU663" s="132"/>
      <c r="AV663" s="132"/>
      <c r="AW663" s="132"/>
      <c r="AX663" s="132"/>
      <c r="AY663" s="132"/>
      <c r="AZ663" s="132"/>
      <c r="BA663" s="132"/>
    </row>
    <row r="664" spans="2:53" s="13" customFormat="1" ht="15.75">
      <c r="B664" s="63"/>
      <c r="C664" s="63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4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5"/>
      <c r="AM664" s="63"/>
      <c r="AO664" s="132"/>
      <c r="AP664" s="132"/>
      <c r="AQ664" s="132"/>
      <c r="AR664" s="132"/>
      <c r="AS664" s="132"/>
      <c r="AT664" s="132"/>
      <c r="AU664" s="132"/>
      <c r="AV664" s="132"/>
      <c r="AW664" s="132"/>
      <c r="AX664" s="132"/>
      <c r="AY664" s="132"/>
      <c r="AZ664" s="132"/>
      <c r="BA664" s="132"/>
    </row>
    <row r="665" spans="2:53" s="13" customFormat="1" ht="15.75">
      <c r="B665" s="63"/>
      <c r="C665" s="63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4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5"/>
      <c r="AM665" s="63"/>
      <c r="AO665" s="132"/>
      <c r="AP665" s="132"/>
      <c r="AQ665" s="132"/>
      <c r="AR665" s="132"/>
      <c r="AS665" s="132"/>
      <c r="AT665" s="132"/>
      <c r="AU665" s="132"/>
      <c r="AV665" s="132"/>
      <c r="AW665" s="132"/>
      <c r="AX665" s="132"/>
      <c r="AY665" s="132"/>
      <c r="AZ665" s="132"/>
      <c r="BA665" s="132"/>
    </row>
    <row r="666" spans="2:53" s="13" customFormat="1" ht="15.75">
      <c r="B666" s="63"/>
      <c r="C666" s="63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4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5"/>
      <c r="AM666" s="63"/>
      <c r="AO666" s="132"/>
      <c r="AP666" s="132"/>
      <c r="AQ666" s="132"/>
      <c r="AR666" s="132"/>
      <c r="AS666" s="132"/>
      <c r="AT666" s="132"/>
      <c r="AU666" s="132"/>
      <c r="AV666" s="132"/>
      <c r="AW666" s="132"/>
      <c r="AX666" s="132"/>
      <c r="AY666" s="132"/>
      <c r="AZ666" s="132"/>
      <c r="BA666" s="132"/>
    </row>
    <row r="667" spans="2:53" s="13" customFormat="1" ht="15.75">
      <c r="B667" s="63"/>
      <c r="C667" s="63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4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5"/>
      <c r="AM667" s="63"/>
      <c r="AO667" s="132"/>
      <c r="AP667" s="132"/>
      <c r="AQ667" s="132"/>
      <c r="AR667" s="132"/>
      <c r="AS667" s="132"/>
      <c r="AT667" s="132"/>
      <c r="AU667" s="132"/>
      <c r="AV667" s="132"/>
      <c r="AW667" s="132"/>
      <c r="AX667" s="132"/>
      <c r="AY667" s="132"/>
      <c r="AZ667" s="132"/>
      <c r="BA667" s="132"/>
    </row>
    <row r="668" spans="2:53" s="13" customFormat="1" ht="15.75">
      <c r="B668" s="63"/>
      <c r="C668" s="63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4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5"/>
      <c r="AM668" s="63"/>
      <c r="AO668" s="132"/>
      <c r="AP668" s="132"/>
      <c r="AQ668" s="132"/>
      <c r="AR668" s="132"/>
      <c r="AS668" s="132"/>
      <c r="AT668" s="132"/>
      <c r="AU668" s="132"/>
      <c r="AV668" s="132"/>
      <c r="AW668" s="132"/>
      <c r="AX668" s="132"/>
      <c r="AY668" s="132"/>
      <c r="AZ668" s="132"/>
      <c r="BA668" s="132"/>
    </row>
    <row r="669" spans="2:53" s="13" customFormat="1" ht="15.75">
      <c r="B669" s="63"/>
      <c r="C669" s="63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4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5"/>
      <c r="AM669" s="63"/>
      <c r="AO669" s="132"/>
      <c r="AP669" s="132"/>
      <c r="AQ669" s="132"/>
      <c r="AR669" s="132"/>
      <c r="AS669" s="132"/>
      <c r="AT669" s="132"/>
      <c r="AU669" s="132"/>
      <c r="AV669" s="132"/>
      <c r="AW669" s="132"/>
      <c r="AX669" s="132"/>
      <c r="AY669" s="132"/>
      <c r="AZ669" s="132"/>
      <c r="BA669" s="132"/>
    </row>
    <row r="670" spans="2:53" s="13" customFormat="1" ht="15.75">
      <c r="B670" s="63"/>
      <c r="C670" s="63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4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5"/>
      <c r="AM670" s="63"/>
      <c r="AO670" s="132"/>
      <c r="AP670" s="132"/>
      <c r="AQ670" s="132"/>
      <c r="AR670" s="132"/>
      <c r="AS670" s="132"/>
      <c r="AT670" s="132"/>
      <c r="AU670" s="132"/>
      <c r="AV670" s="132"/>
      <c r="AW670" s="132"/>
      <c r="AX670" s="132"/>
      <c r="AY670" s="132"/>
      <c r="AZ670" s="132"/>
      <c r="BA670" s="132"/>
    </row>
    <row r="671" spans="2:53" s="13" customFormat="1" ht="15.75">
      <c r="B671" s="63"/>
      <c r="C671" s="63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4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5"/>
      <c r="AM671" s="63"/>
      <c r="AO671" s="132"/>
      <c r="AP671" s="132"/>
      <c r="AQ671" s="132"/>
      <c r="AR671" s="132"/>
      <c r="AS671" s="132"/>
      <c r="AT671" s="132"/>
      <c r="AU671" s="132"/>
      <c r="AV671" s="132"/>
      <c r="AW671" s="132"/>
      <c r="AX671" s="132"/>
      <c r="AY671" s="132"/>
      <c r="AZ671" s="132"/>
      <c r="BA671" s="132"/>
    </row>
    <row r="672" spans="2:53" s="13" customFormat="1" ht="15.75">
      <c r="B672" s="63"/>
      <c r="C672" s="63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4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5"/>
      <c r="AM672" s="63"/>
      <c r="AO672" s="132"/>
      <c r="AP672" s="132"/>
      <c r="AQ672" s="132"/>
      <c r="AR672" s="132"/>
      <c r="AS672" s="132"/>
      <c r="AT672" s="132"/>
      <c r="AU672" s="132"/>
      <c r="AV672" s="132"/>
      <c r="AW672" s="132"/>
      <c r="AX672" s="132"/>
      <c r="AY672" s="132"/>
      <c r="AZ672" s="132"/>
      <c r="BA672" s="132"/>
    </row>
    <row r="673" spans="2:53" s="13" customFormat="1" ht="15.75">
      <c r="B673" s="63"/>
      <c r="C673" s="63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4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5"/>
      <c r="AM673" s="63"/>
      <c r="AO673" s="132"/>
      <c r="AP673" s="132"/>
      <c r="AQ673" s="132"/>
      <c r="AR673" s="132"/>
      <c r="AS673" s="132"/>
      <c r="AT673" s="132"/>
      <c r="AU673" s="132"/>
      <c r="AV673" s="132"/>
      <c r="AW673" s="132"/>
      <c r="AX673" s="132"/>
      <c r="AY673" s="132"/>
      <c r="AZ673" s="132"/>
      <c r="BA673" s="132"/>
    </row>
    <row r="674" spans="2:53" s="13" customFormat="1" ht="15.75">
      <c r="B674" s="63"/>
      <c r="C674" s="63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4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5"/>
      <c r="AM674" s="63"/>
      <c r="AO674" s="132"/>
      <c r="AP674" s="132"/>
      <c r="AQ674" s="132"/>
      <c r="AR674" s="132"/>
      <c r="AS674" s="132"/>
      <c r="AT674" s="132"/>
      <c r="AU674" s="132"/>
      <c r="AV674" s="132"/>
      <c r="AW674" s="132"/>
      <c r="AX674" s="132"/>
      <c r="AY674" s="132"/>
      <c r="AZ674" s="132"/>
      <c r="BA674" s="132"/>
    </row>
    <row r="675" spans="2:53" s="13" customFormat="1" ht="15.75">
      <c r="B675" s="63"/>
      <c r="C675" s="63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4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5"/>
      <c r="AM675" s="63"/>
      <c r="AO675" s="132"/>
      <c r="AP675" s="132"/>
      <c r="AQ675" s="132"/>
      <c r="AR675" s="132"/>
      <c r="AS675" s="132"/>
      <c r="AT675" s="132"/>
      <c r="AU675" s="132"/>
      <c r="AV675" s="132"/>
      <c r="AW675" s="132"/>
      <c r="AX675" s="132"/>
      <c r="AY675" s="132"/>
      <c r="AZ675" s="132"/>
      <c r="BA675" s="132"/>
    </row>
    <row r="676" spans="2:53" s="13" customFormat="1" ht="15.75">
      <c r="B676" s="63"/>
      <c r="C676" s="63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4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5"/>
      <c r="AM676" s="63"/>
      <c r="AO676" s="132"/>
      <c r="AP676" s="132"/>
      <c r="AQ676" s="132"/>
      <c r="AR676" s="132"/>
      <c r="AS676" s="132"/>
      <c r="AT676" s="132"/>
      <c r="AU676" s="132"/>
      <c r="AV676" s="132"/>
      <c r="AW676" s="132"/>
      <c r="AX676" s="132"/>
      <c r="AY676" s="132"/>
      <c r="AZ676" s="132"/>
      <c r="BA676" s="132"/>
    </row>
    <row r="677" spans="2:53" s="13" customFormat="1" ht="15.75">
      <c r="B677" s="63"/>
      <c r="C677" s="63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4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5"/>
      <c r="AM677" s="63"/>
      <c r="AO677" s="132"/>
      <c r="AP677" s="132"/>
      <c r="AQ677" s="132"/>
      <c r="AR677" s="132"/>
      <c r="AS677" s="132"/>
      <c r="AT677" s="132"/>
      <c r="AU677" s="132"/>
      <c r="AV677" s="132"/>
      <c r="AW677" s="132"/>
      <c r="AX677" s="132"/>
      <c r="AY677" s="132"/>
      <c r="AZ677" s="132"/>
      <c r="BA677" s="132"/>
    </row>
    <row r="678" spans="2:53" s="13" customFormat="1" ht="15.75">
      <c r="B678" s="63"/>
      <c r="C678" s="63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4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5"/>
      <c r="AM678" s="63"/>
      <c r="AO678" s="132"/>
      <c r="AP678" s="132"/>
      <c r="AQ678" s="132"/>
      <c r="AR678" s="132"/>
      <c r="AS678" s="132"/>
      <c r="AT678" s="132"/>
      <c r="AU678" s="132"/>
      <c r="AV678" s="132"/>
      <c r="AW678" s="132"/>
      <c r="AX678" s="132"/>
      <c r="AY678" s="132"/>
      <c r="AZ678" s="132"/>
      <c r="BA678" s="132"/>
    </row>
    <row r="679" spans="2:53" s="13" customFormat="1" ht="15.75">
      <c r="B679" s="63"/>
      <c r="C679" s="63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4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5"/>
      <c r="AM679" s="63"/>
      <c r="AO679" s="132"/>
      <c r="AP679" s="132"/>
      <c r="AQ679" s="132"/>
      <c r="AR679" s="132"/>
      <c r="AS679" s="132"/>
      <c r="AT679" s="132"/>
      <c r="AU679" s="132"/>
      <c r="AV679" s="132"/>
      <c r="AW679" s="132"/>
      <c r="AX679" s="132"/>
      <c r="AY679" s="132"/>
      <c r="AZ679" s="132"/>
      <c r="BA679" s="132"/>
    </row>
    <row r="680" spans="2:53" s="13" customFormat="1" ht="15.75">
      <c r="B680" s="63"/>
      <c r="C680" s="63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4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5"/>
      <c r="AM680" s="63"/>
      <c r="AO680" s="132"/>
      <c r="AP680" s="132"/>
      <c r="AQ680" s="132"/>
      <c r="AR680" s="132"/>
      <c r="AS680" s="132"/>
      <c r="AT680" s="132"/>
      <c r="AU680" s="132"/>
      <c r="AV680" s="132"/>
      <c r="AW680" s="132"/>
      <c r="AX680" s="132"/>
      <c r="AY680" s="132"/>
      <c r="AZ680" s="132"/>
      <c r="BA680" s="132"/>
    </row>
    <row r="681" spans="2:53" s="13" customFormat="1" ht="15.75">
      <c r="B681" s="63"/>
      <c r="C681" s="63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4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5"/>
      <c r="AM681" s="63"/>
      <c r="AO681" s="132"/>
      <c r="AP681" s="132"/>
      <c r="AQ681" s="132"/>
      <c r="AR681" s="132"/>
      <c r="AS681" s="132"/>
      <c r="AT681" s="132"/>
      <c r="AU681" s="132"/>
      <c r="AV681" s="132"/>
      <c r="AW681" s="132"/>
      <c r="AX681" s="132"/>
      <c r="AY681" s="132"/>
      <c r="AZ681" s="132"/>
      <c r="BA681" s="132"/>
    </row>
    <row r="682" spans="2:53" s="13" customFormat="1" ht="15.75">
      <c r="B682" s="63"/>
      <c r="C682" s="63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4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5"/>
      <c r="AM682" s="63"/>
      <c r="AO682" s="132"/>
      <c r="AP682" s="132"/>
      <c r="AQ682" s="132"/>
      <c r="AR682" s="132"/>
      <c r="AS682" s="132"/>
      <c r="AT682" s="132"/>
      <c r="AU682" s="132"/>
      <c r="AV682" s="132"/>
      <c r="AW682" s="132"/>
      <c r="AX682" s="132"/>
      <c r="AY682" s="132"/>
      <c r="AZ682" s="132"/>
      <c r="BA682" s="132"/>
    </row>
    <row r="683" spans="2:53" s="13" customFormat="1" ht="15.75">
      <c r="B683" s="63"/>
      <c r="C683" s="63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4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5"/>
      <c r="AM683" s="63"/>
      <c r="AO683" s="132"/>
      <c r="AP683" s="132"/>
      <c r="AQ683" s="132"/>
      <c r="AR683" s="132"/>
      <c r="AS683" s="132"/>
      <c r="AT683" s="132"/>
      <c r="AU683" s="132"/>
      <c r="AV683" s="132"/>
      <c r="AW683" s="132"/>
      <c r="AX683" s="132"/>
      <c r="AY683" s="132"/>
      <c r="AZ683" s="132"/>
      <c r="BA683" s="132"/>
    </row>
    <row r="684" spans="2:53" s="13" customFormat="1" ht="15.75">
      <c r="B684" s="63"/>
      <c r="C684" s="63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4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5"/>
      <c r="AM684" s="63"/>
      <c r="AO684" s="132"/>
      <c r="AP684" s="132"/>
      <c r="AQ684" s="132"/>
      <c r="AR684" s="132"/>
      <c r="AS684" s="132"/>
      <c r="AT684" s="132"/>
      <c r="AU684" s="132"/>
      <c r="AV684" s="132"/>
      <c r="AW684" s="132"/>
      <c r="AX684" s="132"/>
      <c r="AY684" s="132"/>
      <c r="AZ684" s="132"/>
      <c r="BA684" s="132"/>
    </row>
    <row r="685" spans="2:53" s="13" customFormat="1" ht="15.75">
      <c r="B685" s="63"/>
      <c r="C685" s="63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4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5"/>
      <c r="AM685" s="63"/>
      <c r="AO685" s="132"/>
      <c r="AP685" s="132"/>
      <c r="AQ685" s="132"/>
      <c r="AR685" s="132"/>
      <c r="AS685" s="132"/>
      <c r="AT685" s="132"/>
      <c r="AU685" s="132"/>
      <c r="AV685" s="132"/>
      <c r="AW685" s="132"/>
      <c r="AX685" s="132"/>
      <c r="AY685" s="132"/>
      <c r="AZ685" s="132"/>
      <c r="BA685" s="132"/>
    </row>
    <row r="686" spans="2:53" s="13" customFormat="1" ht="15.75">
      <c r="B686" s="63"/>
      <c r="C686" s="63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4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5"/>
      <c r="AM686" s="63"/>
      <c r="AO686" s="132"/>
      <c r="AP686" s="132"/>
      <c r="AQ686" s="132"/>
      <c r="AR686" s="132"/>
      <c r="AS686" s="132"/>
      <c r="AT686" s="132"/>
      <c r="AU686" s="132"/>
      <c r="AV686" s="132"/>
      <c r="AW686" s="132"/>
      <c r="AX686" s="132"/>
      <c r="AY686" s="132"/>
      <c r="AZ686" s="132"/>
      <c r="BA686" s="132"/>
    </row>
    <row r="687" spans="2:53" s="13" customFormat="1" ht="15.75">
      <c r="B687" s="63"/>
      <c r="C687" s="63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4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5"/>
      <c r="AM687" s="63"/>
      <c r="AO687" s="132"/>
      <c r="AP687" s="132"/>
      <c r="AQ687" s="132"/>
      <c r="AR687" s="132"/>
      <c r="AS687" s="132"/>
      <c r="AT687" s="132"/>
      <c r="AU687" s="132"/>
      <c r="AV687" s="132"/>
      <c r="AW687" s="132"/>
      <c r="AX687" s="132"/>
      <c r="AY687" s="132"/>
      <c r="AZ687" s="132"/>
      <c r="BA687" s="132"/>
    </row>
    <row r="688" spans="2:53" s="13" customFormat="1" ht="15.75">
      <c r="B688" s="63"/>
      <c r="C688" s="63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4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5"/>
      <c r="AM688" s="63"/>
      <c r="AO688" s="132"/>
      <c r="AP688" s="132"/>
      <c r="AQ688" s="132"/>
      <c r="AR688" s="132"/>
      <c r="AS688" s="132"/>
      <c r="AT688" s="132"/>
      <c r="AU688" s="132"/>
      <c r="AV688" s="132"/>
      <c r="AW688" s="132"/>
      <c r="AX688" s="132"/>
      <c r="AY688" s="132"/>
      <c r="AZ688" s="132"/>
      <c r="BA688" s="132"/>
    </row>
    <row r="689" spans="2:53" s="13" customFormat="1" ht="15.75">
      <c r="B689" s="63"/>
      <c r="C689" s="63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4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5"/>
      <c r="AM689" s="63"/>
      <c r="AO689" s="132"/>
      <c r="AP689" s="132"/>
      <c r="AQ689" s="132"/>
      <c r="AR689" s="132"/>
      <c r="AS689" s="132"/>
      <c r="AT689" s="132"/>
      <c r="AU689" s="132"/>
      <c r="AV689" s="132"/>
      <c r="AW689" s="132"/>
      <c r="AX689" s="132"/>
      <c r="AY689" s="132"/>
      <c r="AZ689" s="132"/>
      <c r="BA689" s="132"/>
    </row>
    <row r="690" spans="2:53" s="13" customFormat="1" ht="15.75">
      <c r="B690" s="63"/>
      <c r="C690" s="63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4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5"/>
      <c r="AM690" s="63"/>
      <c r="AO690" s="132"/>
      <c r="AP690" s="132"/>
      <c r="AQ690" s="132"/>
      <c r="AR690" s="132"/>
      <c r="AS690" s="132"/>
      <c r="AT690" s="132"/>
      <c r="AU690" s="132"/>
      <c r="AV690" s="132"/>
      <c r="AW690" s="132"/>
      <c r="AX690" s="132"/>
      <c r="AY690" s="132"/>
      <c r="AZ690" s="132"/>
      <c r="BA690" s="132"/>
    </row>
    <row r="691" spans="2:53" s="13" customFormat="1" ht="15.75">
      <c r="B691" s="63"/>
      <c r="C691" s="63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4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5"/>
      <c r="AM691" s="63"/>
      <c r="AO691" s="132"/>
      <c r="AP691" s="132"/>
      <c r="AQ691" s="132"/>
      <c r="AR691" s="132"/>
      <c r="AS691" s="132"/>
      <c r="AT691" s="132"/>
      <c r="AU691" s="132"/>
      <c r="AV691" s="132"/>
      <c r="AW691" s="132"/>
      <c r="AX691" s="132"/>
      <c r="AY691" s="132"/>
      <c r="AZ691" s="132"/>
      <c r="BA691" s="132"/>
    </row>
    <row r="692" spans="2:53" s="13" customFormat="1" ht="15.75">
      <c r="B692" s="63"/>
      <c r="C692" s="63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4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5"/>
      <c r="AM692" s="63"/>
      <c r="AO692" s="132"/>
      <c r="AP692" s="132"/>
      <c r="AQ692" s="132"/>
      <c r="AR692" s="132"/>
      <c r="AS692" s="132"/>
      <c r="AT692" s="132"/>
      <c r="AU692" s="132"/>
      <c r="AV692" s="132"/>
      <c r="AW692" s="132"/>
      <c r="AX692" s="132"/>
      <c r="AY692" s="132"/>
      <c r="AZ692" s="132"/>
      <c r="BA692" s="132"/>
    </row>
    <row r="693" spans="2:53" s="13" customFormat="1" ht="15.75">
      <c r="B693" s="63"/>
      <c r="C693" s="63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4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5"/>
      <c r="AM693" s="63"/>
      <c r="AO693" s="132"/>
      <c r="AP693" s="132"/>
      <c r="AQ693" s="132"/>
      <c r="AR693" s="132"/>
      <c r="AS693" s="132"/>
      <c r="AT693" s="132"/>
      <c r="AU693" s="132"/>
      <c r="AV693" s="132"/>
      <c r="AW693" s="132"/>
      <c r="AX693" s="132"/>
      <c r="AY693" s="132"/>
      <c r="AZ693" s="132"/>
      <c r="BA693" s="132"/>
    </row>
  </sheetData>
  <sheetProtection password="C6C9" sheet="1"/>
  <mergeCells count="54">
    <mergeCell ref="E64:N64"/>
    <mergeCell ref="J3:AJ3"/>
    <mergeCell ref="J4:AJ4"/>
    <mergeCell ref="J5:AJ5"/>
    <mergeCell ref="C8:AL8"/>
    <mergeCell ref="S9:X9"/>
    <mergeCell ref="D18:I18"/>
    <mergeCell ref="K18:L18"/>
    <mergeCell ref="N18:P18"/>
    <mergeCell ref="S18:Z18"/>
    <mergeCell ref="AC18:AJ18"/>
    <mergeCell ref="C21:AL21"/>
    <mergeCell ref="D24:AA24"/>
    <mergeCell ref="AB24:AJ24"/>
    <mergeCell ref="D20:J20"/>
    <mergeCell ref="N19:P19"/>
    <mergeCell ref="K20:L20"/>
    <mergeCell ref="N20:AL20"/>
    <mergeCell ref="AB25:AJ25"/>
    <mergeCell ref="AB26:AJ26"/>
    <mergeCell ref="AB27:AJ27"/>
    <mergeCell ref="AB28:AJ28"/>
    <mergeCell ref="D29:AA29"/>
    <mergeCell ref="AB29:AJ29"/>
    <mergeCell ref="D30:AA30"/>
    <mergeCell ref="AB30:AJ30"/>
    <mergeCell ref="D31:AA31"/>
    <mergeCell ref="AB31:AJ31"/>
    <mergeCell ref="D32:AA32"/>
    <mergeCell ref="AB32:AJ32"/>
    <mergeCell ref="D33:AA33"/>
    <mergeCell ref="AB33:AJ33"/>
    <mergeCell ref="D34:AA34"/>
    <mergeCell ref="AB34:AJ34"/>
    <mergeCell ref="J36:S36"/>
    <mergeCell ref="K38:S38"/>
    <mergeCell ref="D55:AJ55"/>
    <mergeCell ref="K39:S39"/>
    <mergeCell ref="AA39:AJ39"/>
    <mergeCell ref="AA40:AJ40"/>
    <mergeCell ref="AA41:AJ41"/>
    <mergeCell ref="C43:AL43"/>
    <mergeCell ref="D45:S45"/>
    <mergeCell ref="U45:AJ45"/>
    <mergeCell ref="E16:I16"/>
    <mergeCell ref="U57:AJ57"/>
    <mergeCell ref="D59:Z59"/>
    <mergeCell ref="F65:N65"/>
    <mergeCell ref="V65:AJ65"/>
    <mergeCell ref="D47:S47"/>
    <mergeCell ref="U47:AJ47"/>
    <mergeCell ref="U49:AJ49"/>
    <mergeCell ref="I51:P51"/>
    <mergeCell ref="C53:AL53"/>
  </mergeCells>
  <dataValidations count="6">
    <dataValidation type="list" allowBlank="1" showInputMessage="1" showErrorMessage="1" sqref="I51:P51">
      <formula1>$AS$45:$AS$50</formula1>
    </dataValidation>
    <dataValidation type="list" allowBlank="1" showInputMessage="1" showErrorMessage="1" sqref="S9:X9">
      <formula1>$AS$9:$AS$12</formula1>
    </dataValidation>
    <dataValidation errorStyle="warning" type="textLength" operator="equal" allowBlank="1" showInputMessage="1" showErrorMessage="1" errorTitle="No se puede mas de 2" error="dddd" sqref="O10:AJ12">
      <formula1>1</formula1>
    </dataValidation>
    <dataValidation type="list" allowBlank="1" showInputMessage="1" showErrorMessage="1" promptTitle="Verificar el Grado de Escalafón " prompt="Ingresar el grado de Escalafón Correcto." errorTitle="Grado Escalafón" error="Solo se pueden ingresar el Grado del Escalafón" sqref="J36:S36">
      <formula1>$AS$53:$AS$102</formula1>
    </dataValidation>
    <dataValidation type="list" allowBlank="1" showInputMessage="1" showErrorMessage="1" sqref="E17:I17">
      <formula1>$AS$14:$AS$17</formula1>
    </dataValidation>
    <dataValidation type="list" allowBlank="1" showInputMessage="1" showErrorMessage="1" sqref="E16:I16">
      <formula1>$AS$15:$AS$17</formula1>
    </dataValidation>
  </dataValidations>
  <printOptions horizontalCentered="1" verticalCentered="1"/>
  <pageMargins left="0.25" right="0.25" top="0.3937007874015748" bottom="0.3937007874015748" header="0" footer="0"/>
  <pageSetup fitToHeight="1" fitToWidth="1" horizontalDpi="600" verticalDpi="600" orientation="portrait" scale="6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8"/>
  <sheetViews>
    <sheetView zoomScale="115" zoomScaleNormal="115" zoomScalePageLayoutView="0" workbookViewId="0" topLeftCell="P25">
      <selection activeCell="Y71" sqref="Y71"/>
    </sheetView>
  </sheetViews>
  <sheetFormatPr defaultColWidth="11.421875" defaultRowHeight="12.75"/>
  <cols>
    <col min="2" max="2" width="11.7109375" style="0" bestFit="1" customWidth="1"/>
    <col min="16" max="16" width="16.57421875" style="0" bestFit="1" customWidth="1"/>
    <col min="20" max="20" width="10.7109375" style="0" bestFit="1" customWidth="1"/>
    <col min="23" max="23" width="14.8515625" style="182" bestFit="1" customWidth="1"/>
  </cols>
  <sheetData>
    <row r="1" spans="1:22" ht="13.5" thickBot="1">
      <c r="A1" s="247">
        <v>2006</v>
      </c>
      <c r="B1" s="248"/>
      <c r="C1" s="247">
        <v>2007</v>
      </c>
      <c r="D1" s="248"/>
      <c r="E1" s="247">
        <v>2008</v>
      </c>
      <c r="F1" s="248"/>
      <c r="G1" s="247">
        <v>2009</v>
      </c>
      <c r="H1" s="248"/>
      <c r="I1" s="247">
        <v>2010</v>
      </c>
      <c r="J1" s="248"/>
      <c r="K1" s="245">
        <v>2011</v>
      </c>
      <c r="L1" s="246"/>
      <c r="M1" s="245">
        <v>2012</v>
      </c>
      <c r="N1" s="246"/>
      <c r="O1" s="164">
        <v>2013</v>
      </c>
      <c r="P1" s="165"/>
      <c r="Q1" s="168">
        <v>2014</v>
      </c>
      <c r="R1" s="169"/>
      <c r="S1" s="168">
        <v>2015</v>
      </c>
      <c r="T1" s="169"/>
      <c r="U1" s="168">
        <v>2016</v>
      </c>
      <c r="V1" s="169"/>
    </row>
    <row r="2" spans="1:22" ht="12.75">
      <c r="A2" s="78" t="s">
        <v>40</v>
      </c>
      <c r="B2" s="79">
        <v>436915</v>
      </c>
      <c r="C2" s="93" t="s">
        <v>98</v>
      </c>
      <c r="D2" s="80">
        <v>456577</v>
      </c>
      <c r="E2" s="93" t="s">
        <v>98</v>
      </c>
      <c r="F2" s="81">
        <v>482557</v>
      </c>
      <c r="G2" s="93" t="s">
        <v>98</v>
      </c>
      <c r="H2" s="81">
        <v>519570</v>
      </c>
      <c r="I2" s="93" t="s">
        <v>98</v>
      </c>
      <c r="J2" s="81">
        <v>529962</v>
      </c>
      <c r="K2" s="93" t="s">
        <v>98</v>
      </c>
      <c r="L2" s="83">
        <v>546762</v>
      </c>
      <c r="M2" s="93" t="s">
        <v>98</v>
      </c>
      <c r="N2" s="83">
        <v>574101</v>
      </c>
      <c r="O2" s="93" t="s">
        <v>98</v>
      </c>
      <c r="P2" s="166">
        <v>593851</v>
      </c>
      <c r="Q2" s="78" t="s">
        <v>98</v>
      </c>
      <c r="R2" s="171">
        <v>611311</v>
      </c>
      <c r="S2" s="78" t="s">
        <v>98</v>
      </c>
      <c r="T2" s="79">
        <v>651153</v>
      </c>
      <c r="U2" s="78" t="s">
        <v>98</v>
      </c>
      <c r="V2" s="79">
        <v>708766</v>
      </c>
    </row>
    <row r="3" spans="1:22" ht="12.75">
      <c r="A3" s="82">
        <v>1</v>
      </c>
      <c r="B3" s="83">
        <v>590404</v>
      </c>
      <c r="C3" s="84">
        <v>1</v>
      </c>
      <c r="D3" s="85">
        <v>616973</v>
      </c>
      <c r="E3" s="82">
        <v>1</v>
      </c>
      <c r="F3" s="83">
        <v>652079</v>
      </c>
      <c r="G3" s="82">
        <v>1</v>
      </c>
      <c r="H3" s="83">
        <v>702094</v>
      </c>
      <c r="I3" s="82">
        <v>1</v>
      </c>
      <c r="J3" s="83">
        <v>716136</v>
      </c>
      <c r="K3" s="93">
        <v>1</v>
      </c>
      <c r="L3" s="83">
        <v>738838</v>
      </c>
      <c r="M3" s="93">
        <v>1</v>
      </c>
      <c r="N3" s="83">
        <v>775780</v>
      </c>
      <c r="O3" s="93">
        <v>1</v>
      </c>
      <c r="P3" s="166">
        <v>802467</v>
      </c>
      <c r="Q3" s="93">
        <v>1</v>
      </c>
      <c r="R3" s="166">
        <v>826060</v>
      </c>
      <c r="S3" s="93">
        <v>1</v>
      </c>
      <c r="T3" s="103">
        <v>873201</v>
      </c>
      <c r="U3" s="93">
        <v>1</v>
      </c>
      <c r="V3" s="103">
        <v>950461</v>
      </c>
    </row>
    <row r="4" spans="1:22" ht="12.75">
      <c r="A4" s="82">
        <v>2</v>
      </c>
      <c r="B4" s="83">
        <v>611992</v>
      </c>
      <c r="C4" s="84">
        <v>2</v>
      </c>
      <c r="D4" s="85">
        <v>639532</v>
      </c>
      <c r="E4" s="82">
        <v>2</v>
      </c>
      <c r="F4" s="83">
        <v>675922</v>
      </c>
      <c r="G4" s="82">
        <v>2</v>
      </c>
      <c r="H4" s="83">
        <v>727766</v>
      </c>
      <c r="I4" s="82">
        <v>2</v>
      </c>
      <c r="J4" s="83">
        <v>742322</v>
      </c>
      <c r="K4" s="93">
        <v>2</v>
      </c>
      <c r="L4" s="83">
        <v>765854</v>
      </c>
      <c r="M4" s="93">
        <v>2</v>
      </c>
      <c r="N4" s="83">
        <v>804147</v>
      </c>
      <c r="O4" s="93">
        <v>2</v>
      </c>
      <c r="P4" s="166">
        <v>831810</v>
      </c>
      <c r="Q4" s="93">
        <v>2</v>
      </c>
      <c r="R4" s="166">
        <v>856266</v>
      </c>
      <c r="S4" s="93">
        <v>2</v>
      </c>
      <c r="T4" s="103">
        <v>905131</v>
      </c>
      <c r="U4" s="93">
        <v>2</v>
      </c>
      <c r="V4" s="103">
        <v>985216</v>
      </c>
    </row>
    <row r="5" spans="1:22" ht="12.75">
      <c r="A5" s="82">
        <v>3</v>
      </c>
      <c r="B5" s="83">
        <v>649442</v>
      </c>
      <c r="C5" s="84">
        <v>3</v>
      </c>
      <c r="D5" s="85">
        <v>678667</v>
      </c>
      <c r="E5" s="82">
        <v>3</v>
      </c>
      <c r="F5" s="83">
        <v>717284</v>
      </c>
      <c r="G5" s="82">
        <v>3</v>
      </c>
      <c r="H5" s="83">
        <v>772300</v>
      </c>
      <c r="I5" s="82">
        <v>3</v>
      </c>
      <c r="J5" s="83">
        <v>787746</v>
      </c>
      <c r="K5" s="93">
        <v>3</v>
      </c>
      <c r="L5" s="83">
        <v>812718</v>
      </c>
      <c r="M5" s="93">
        <v>3</v>
      </c>
      <c r="N5" s="83">
        <v>853354</v>
      </c>
      <c r="O5" s="93">
        <v>3</v>
      </c>
      <c r="P5" s="166">
        <v>882710</v>
      </c>
      <c r="Q5" s="93">
        <v>3</v>
      </c>
      <c r="R5" s="166">
        <v>908662</v>
      </c>
      <c r="S5" s="93">
        <v>3</v>
      </c>
      <c r="T5" s="103">
        <v>960517</v>
      </c>
      <c r="U5" s="93">
        <v>3</v>
      </c>
      <c r="V5" s="103">
        <v>1045502</v>
      </c>
    </row>
    <row r="6" spans="1:22" ht="12.75">
      <c r="A6" s="82">
        <v>4</v>
      </c>
      <c r="B6" s="83">
        <v>675080</v>
      </c>
      <c r="C6" s="84">
        <v>4</v>
      </c>
      <c r="D6" s="85">
        <v>705459</v>
      </c>
      <c r="E6" s="82">
        <v>4</v>
      </c>
      <c r="F6" s="83">
        <v>745600</v>
      </c>
      <c r="G6" s="82">
        <v>4</v>
      </c>
      <c r="H6" s="83">
        <v>802788</v>
      </c>
      <c r="I6" s="82">
        <v>4</v>
      </c>
      <c r="J6" s="83">
        <v>818844</v>
      </c>
      <c r="K6" s="93">
        <v>4</v>
      </c>
      <c r="L6" s="83">
        <v>844802</v>
      </c>
      <c r="M6" s="93">
        <v>4</v>
      </c>
      <c r="N6" s="83">
        <v>887043</v>
      </c>
      <c r="O6" s="93">
        <v>4</v>
      </c>
      <c r="P6" s="166">
        <v>917558</v>
      </c>
      <c r="Q6" s="93">
        <v>4</v>
      </c>
      <c r="R6" s="166">
        <v>944535</v>
      </c>
      <c r="S6" s="93">
        <v>4</v>
      </c>
      <c r="T6" s="103">
        <v>998436</v>
      </c>
      <c r="U6" s="93">
        <v>4</v>
      </c>
      <c r="V6" s="103">
        <v>1086776</v>
      </c>
    </row>
    <row r="7" spans="1:22" ht="12.75">
      <c r="A7" s="82">
        <v>5</v>
      </c>
      <c r="B7" s="83">
        <v>717660</v>
      </c>
      <c r="C7" s="84">
        <v>5</v>
      </c>
      <c r="D7" s="85">
        <v>749955</v>
      </c>
      <c r="E7" s="82">
        <v>5</v>
      </c>
      <c r="F7" s="83">
        <v>792628</v>
      </c>
      <c r="G7" s="82">
        <v>5</v>
      </c>
      <c r="H7" s="83">
        <v>853423</v>
      </c>
      <c r="I7" s="82">
        <v>5</v>
      </c>
      <c r="J7" s="83">
        <v>870492</v>
      </c>
      <c r="K7" s="93">
        <v>5</v>
      </c>
      <c r="L7" s="83">
        <v>898087</v>
      </c>
      <c r="M7" s="93">
        <v>5</v>
      </c>
      <c r="N7" s="83">
        <v>942992</v>
      </c>
      <c r="O7" s="93">
        <v>5</v>
      </c>
      <c r="P7" s="166">
        <v>975431</v>
      </c>
      <c r="Q7" s="93">
        <v>5</v>
      </c>
      <c r="R7" s="166">
        <v>1004109</v>
      </c>
      <c r="S7" s="93">
        <v>5</v>
      </c>
      <c r="T7" s="103">
        <v>1061410</v>
      </c>
      <c r="U7" s="93">
        <v>5</v>
      </c>
      <c r="V7" s="103">
        <v>1155322</v>
      </c>
    </row>
    <row r="8" spans="1:22" ht="12.75">
      <c r="A8" s="82">
        <v>6</v>
      </c>
      <c r="B8" s="83">
        <v>759138</v>
      </c>
      <c r="C8" s="84">
        <v>6</v>
      </c>
      <c r="D8" s="85">
        <v>793300</v>
      </c>
      <c r="E8" s="82">
        <v>6</v>
      </c>
      <c r="F8" s="86">
        <v>838439</v>
      </c>
      <c r="G8" s="82">
        <v>6</v>
      </c>
      <c r="H8" s="86">
        <v>902748</v>
      </c>
      <c r="I8" s="82">
        <v>6</v>
      </c>
      <c r="J8" s="86">
        <v>920803</v>
      </c>
      <c r="K8" s="93">
        <v>6</v>
      </c>
      <c r="L8" s="83">
        <v>949993</v>
      </c>
      <c r="M8" s="93">
        <v>6</v>
      </c>
      <c r="N8" s="83">
        <v>997493</v>
      </c>
      <c r="O8" s="93">
        <v>6</v>
      </c>
      <c r="P8" s="166">
        <v>1031807</v>
      </c>
      <c r="Q8" s="93">
        <v>6</v>
      </c>
      <c r="R8" s="166">
        <v>1062143</v>
      </c>
      <c r="S8" s="93">
        <v>6</v>
      </c>
      <c r="T8" s="103">
        <v>1122755</v>
      </c>
      <c r="U8" s="93">
        <v>6</v>
      </c>
      <c r="V8" s="103">
        <v>1222094</v>
      </c>
    </row>
    <row r="9" spans="1:22" ht="12.75">
      <c r="A9" s="82">
        <v>7</v>
      </c>
      <c r="B9" s="83">
        <v>849568</v>
      </c>
      <c r="C9" s="84">
        <v>7</v>
      </c>
      <c r="D9" s="85">
        <v>887799</v>
      </c>
      <c r="E9" s="82">
        <v>7</v>
      </c>
      <c r="F9" s="86">
        <v>938315</v>
      </c>
      <c r="G9" s="82">
        <v>7</v>
      </c>
      <c r="H9" s="86">
        <v>1010284</v>
      </c>
      <c r="I9" s="82">
        <v>7</v>
      </c>
      <c r="J9" s="86">
        <v>1030490</v>
      </c>
      <c r="K9" s="93">
        <v>7</v>
      </c>
      <c r="L9" s="83">
        <v>1063157</v>
      </c>
      <c r="M9" s="93">
        <v>7</v>
      </c>
      <c r="N9" s="83">
        <v>1116315</v>
      </c>
      <c r="O9" s="93">
        <v>7</v>
      </c>
      <c r="P9" s="166">
        <v>1154717</v>
      </c>
      <c r="Q9" s="93">
        <v>7</v>
      </c>
      <c r="R9" s="166">
        <v>1188666</v>
      </c>
      <c r="S9" s="93">
        <v>7</v>
      </c>
      <c r="T9" s="103">
        <v>1256499</v>
      </c>
      <c r="U9" s="93">
        <v>7</v>
      </c>
      <c r="V9" s="103">
        <v>1367671</v>
      </c>
    </row>
    <row r="10" spans="1:22" ht="12.75">
      <c r="A10" s="82">
        <v>8</v>
      </c>
      <c r="B10" s="83">
        <v>933197</v>
      </c>
      <c r="C10" s="84">
        <v>8</v>
      </c>
      <c r="D10" s="85">
        <v>975191</v>
      </c>
      <c r="E10" s="82">
        <v>8</v>
      </c>
      <c r="F10" s="86">
        <v>1030680</v>
      </c>
      <c r="G10" s="82">
        <v>8</v>
      </c>
      <c r="H10" s="86">
        <v>1109734</v>
      </c>
      <c r="I10" s="82">
        <v>8</v>
      </c>
      <c r="J10" s="86">
        <v>1131929</v>
      </c>
      <c r="K10" s="93">
        <v>8</v>
      </c>
      <c r="L10" s="83">
        <v>1167812</v>
      </c>
      <c r="M10" s="93">
        <v>8</v>
      </c>
      <c r="N10" s="83">
        <v>1226203</v>
      </c>
      <c r="O10" s="93">
        <v>8</v>
      </c>
      <c r="P10" s="166">
        <v>1268385</v>
      </c>
      <c r="Q10" s="93">
        <v>8</v>
      </c>
      <c r="R10" s="166">
        <v>1305676</v>
      </c>
      <c r="S10" s="93">
        <v>8</v>
      </c>
      <c r="T10" s="103">
        <v>1380186</v>
      </c>
      <c r="U10" s="93">
        <v>8</v>
      </c>
      <c r="V10" s="103">
        <v>1502301</v>
      </c>
    </row>
    <row r="11" spans="1:22" ht="12.75">
      <c r="A11" s="82">
        <v>9</v>
      </c>
      <c r="B11" s="83">
        <v>1033788</v>
      </c>
      <c r="C11" s="84">
        <v>9</v>
      </c>
      <c r="D11" s="85">
        <v>1080309</v>
      </c>
      <c r="E11" s="82">
        <v>9</v>
      </c>
      <c r="F11" s="87">
        <v>1141779</v>
      </c>
      <c r="G11" s="82">
        <v>9</v>
      </c>
      <c r="H11" s="87">
        <v>1229354</v>
      </c>
      <c r="I11" s="82">
        <v>9</v>
      </c>
      <c r="J11" s="87">
        <v>1253942</v>
      </c>
      <c r="K11" s="93">
        <v>9</v>
      </c>
      <c r="L11" s="83">
        <v>1293692</v>
      </c>
      <c r="M11" s="93">
        <v>9</v>
      </c>
      <c r="N11" s="83">
        <v>1358377</v>
      </c>
      <c r="O11" s="93">
        <v>9</v>
      </c>
      <c r="P11" s="166">
        <v>1405106</v>
      </c>
      <c r="Q11" s="93">
        <v>9</v>
      </c>
      <c r="R11" s="166">
        <v>1446417</v>
      </c>
      <c r="S11" s="93">
        <v>9</v>
      </c>
      <c r="T11" s="103">
        <v>1528959</v>
      </c>
      <c r="U11" s="93">
        <v>9</v>
      </c>
      <c r="V11" s="103">
        <v>1664238</v>
      </c>
    </row>
    <row r="12" spans="1:22" ht="12.75">
      <c r="A12" s="82">
        <v>10</v>
      </c>
      <c r="B12" s="83">
        <v>1131924</v>
      </c>
      <c r="C12" s="84">
        <v>10</v>
      </c>
      <c r="D12" s="85">
        <v>1182861</v>
      </c>
      <c r="E12" s="82">
        <v>10</v>
      </c>
      <c r="F12" s="87">
        <v>1250166</v>
      </c>
      <c r="G12" s="82">
        <v>10</v>
      </c>
      <c r="H12" s="87">
        <v>1346054</v>
      </c>
      <c r="I12" s="82">
        <v>10</v>
      </c>
      <c r="J12" s="87">
        <v>1372976</v>
      </c>
      <c r="K12" s="93">
        <v>10</v>
      </c>
      <c r="L12" s="83">
        <v>1416500</v>
      </c>
      <c r="M12" s="93">
        <v>10</v>
      </c>
      <c r="N12" s="83">
        <v>1487325</v>
      </c>
      <c r="O12" s="93">
        <v>10</v>
      </c>
      <c r="P12" s="166">
        <v>1538489</v>
      </c>
      <c r="Q12" s="93">
        <v>10</v>
      </c>
      <c r="R12" s="166">
        <v>1583721</v>
      </c>
      <c r="S12" s="93">
        <v>10</v>
      </c>
      <c r="T12" s="103">
        <v>1674098</v>
      </c>
      <c r="U12" s="93">
        <v>10</v>
      </c>
      <c r="V12" s="103">
        <v>1822218</v>
      </c>
    </row>
    <row r="13" spans="1:22" ht="12.75">
      <c r="A13" s="82">
        <v>11</v>
      </c>
      <c r="B13" s="83">
        <v>1292497</v>
      </c>
      <c r="C13" s="84">
        <v>11</v>
      </c>
      <c r="D13" s="85">
        <v>1350660</v>
      </c>
      <c r="E13" s="82">
        <v>11</v>
      </c>
      <c r="F13" s="87">
        <v>1427513</v>
      </c>
      <c r="G13" s="82">
        <v>11</v>
      </c>
      <c r="H13" s="87">
        <v>1537004</v>
      </c>
      <c r="I13" s="82">
        <v>11</v>
      </c>
      <c r="J13" s="87">
        <v>1567745</v>
      </c>
      <c r="K13" s="93">
        <v>11</v>
      </c>
      <c r="L13" s="83">
        <v>1617443</v>
      </c>
      <c r="M13" s="93">
        <v>11</v>
      </c>
      <c r="N13" s="83">
        <v>1698316</v>
      </c>
      <c r="O13" s="93">
        <v>11</v>
      </c>
      <c r="P13" s="166">
        <v>1756739</v>
      </c>
      <c r="Q13" s="93">
        <v>11</v>
      </c>
      <c r="R13" s="166">
        <v>1808388</v>
      </c>
      <c r="S13" s="93">
        <v>11</v>
      </c>
      <c r="T13" s="103">
        <v>1911586</v>
      </c>
      <c r="U13" s="93">
        <v>11</v>
      </c>
      <c r="V13" s="103">
        <v>2080718</v>
      </c>
    </row>
    <row r="14" spans="1:22" ht="12.75">
      <c r="A14" s="82">
        <v>12</v>
      </c>
      <c r="B14" s="83">
        <v>1537503</v>
      </c>
      <c r="C14" s="84">
        <v>12</v>
      </c>
      <c r="D14" s="85">
        <v>1606691</v>
      </c>
      <c r="E14" s="82">
        <v>12</v>
      </c>
      <c r="F14" s="87">
        <v>1698112</v>
      </c>
      <c r="G14" s="82">
        <v>12</v>
      </c>
      <c r="H14" s="87">
        <v>1828358</v>
      </c>
      <c r="I14" s="82">
        <v>12</v>
      </c>
      <c r="J14" s="87">
        <v>1864926</v>
      </c>
      <c r="K14" s="93">
        <v>12</v>
      </c>
      <c r="L14" s="83">
        <v>1924045</v>
      </c>
      <c r="M14" s="93">
        <v>12</v>
      </c>
      <c r="N14" s="83">
        <v>2020248</v>
      </c>
      <c r="O14" s="93">
        <v>12</v>
      </c>
      <c r="P14" s="166">
        <v>2089745</v>
      </c>
      <c r="Q14" s="93">
        <v>12</v>
      </c>
      <c r="R14" s="166">
        <v>2151184</v>
      </c>
      <c r="S14" s="93">
        <v>12</v>
      </c>
      <c r="T14" s="103">
        <v>2273944</v>
      </c>
      <c r="U14" s="93">
        <v>12</v>
      </c>
      <c r="V14" s="103">
        <v>2475137</v>
      </c>
    </row>
    <row r="15" spans="1:22" ht="12.75">
      <c r="A15" s="82">
        <v>13</v>
      </c>
      <c r="B15" s="83">
        <v>1701900</v>
      </c>
      <c r="C15" s="84">
        <v>13</v>
      </c>
      <c r="D15" s="85">
        <v>1778486</v>
      </c>
      <c r="E15" s="82">
        <v>13</v>
      </c>
      <c r="F15" s="87">
        <v>1879682</v>
      </c>
      <c r="G15" s="82">
        <v>13</v>
      </c>
      <c r="H15" s="87">
        <v>2023854</v>
      </c>
      <c r="I15" s="82">
        <v>13</v>
      </c>
      <c r="J15" s="87">
        <v>2064332</v>
      </c>
      <c r="K15" s="93">
        <v>13</v>
      </c>
      <c r="L15" s="83">
        <v>2129772</v>
      </c>
      <c r="M15" s="93">
        <v>13</v>
      </c>
      <c r="N15" s="83">
        <v>2236261</v>
      </c>
      <c r="O15" s="93">
        <v>13</v>
      </c>
      <c r="P15" s="166">
        <v>2313189</v>
      </c>
      <c r="Q15" s="93">
        <v>13</v>
      </c>
      <c r="R15" s="166">
        <v>2381197</v>
      </c>
      <c r="S15" s="93">
        <v>13</v>
      </c>
      <c r="T15" s="103">
        <v>2517083</v>
      </c>
      <c r="U15" s="93">
        <v>13</v>
      </c>
      <c r="V15" s="103">
        <v>2739788</v>
      </c>
    </row>
    <row r="16" spans="1:22" ht="12.75">
      <c r="A16" s="82">
        <v>14</v>
      </c>
      <c r="B16" s="83">
        <v>1938290</v>
      </c>
      <c r="C16" s="84">
        <v>14</v>
      </c>
      <c r="D16" s="85">
        <v>2025514</v>
      </c>
      <c r="E16" s="82">
        <v>14</v>
      </c>
      <c r="F16" s="87">
        <v>2140766</v>
      </c>
      <c r="G16" s="82">
        <v>14</v>
      </c>
      <c r="H16" s="87">
        <v>2304963</v>
      </c>
      <c r="I16" s="82">
        <v>14</v>
      </c>
      <c r="J16" s="87">
        <v>2351063</v>
      </c>
      <c r="K16" s="93">
        <v>14</v>
      </c>
      <c r="L16" s="83">
        <v>2425592</v>
      </c>
      <c r="M16" s="93">
        <v>14</v>
      </c>
      <c r="N16" s="83">
        <v>2546872</v>
      </c>
      <c r="O16" s="93">
        <v>14</v>
      </c>
      <c r="P16" s="166">
        <v>2634485</v>
      </c>
      <c r="Q16" s="93">
        <v>14</v>
      </c>
      <c r="R16" s="166">
        <v>2711939</v>
      </c>
      <c r="S16" s="93">
        <v>14</v>
      </c>
      <c r="T16" s="103">
        <v>2866699</v>
      </c>
      <c r="U16" s="93">
        <v>14</v>
      </c>
      <c r="V16" s="103">
        <v>3120336</v>
      </c>
    </row>
    <row r="17" spans="1:22" ht="12.75">
      <c r="A17" s="88" t="s">
        <v>41</v>
      </c>
      <c r="B17" s="83">
        <v>675102</v>
      </c>
      <c r="C17" s="88" t="s">
        <v>41</v>
      </c>
      <c r="D17" s="85">
        <v>705482</v>
      </c>
      <c r="E17" s="88" t="s">
        <v>41</v>
      </c>
      <c r="F17" s="89">
        <v>804933</v>
      </c>
      <c r="G17" s="88" t="s">
        <v>41</v>
      </c>
      <c r="H17" s="89">
        <v>930658</v>
      </c>
      <c r="I17" s="88" t="s">
        <v>41</v>
      </c>
      <c r="J17" s="89">
        <v>972538</v>
      </c>
      <c r="K17" s="93" t="s">
        <v>41</v>
      </c>
      <c r="L17" s="83">
        <v>1003368</v>
      </c>
      <c r="M17" s="93" t="s">
        <v>41</v>
      </c>
      <c r="N17" s="83">
        <v>1053537</v>
      </c>
      <c r="O17" s="93" t="s">
        <v>41</v>
      </c>
      <c r="P17" s="166">
        <v>1089779</v>
      </c>
      <c r="Q17" s="101" t="s">
        <v>41</v>
      </c>
      <c r="R17" s="172">
        <v>1121819</v>
      </c>
      <c r="S17" s="101" t="s">
        <v>41</v>
      </c>
      <c r="T17" s="104">
        <v>1185837</v>
      </c>
      <c r="U17" s="101" t="s">
        <v>41</v>
      </c>
      <c r="V17" s="104">
        <v>1290757</v>
      </c>
    </row>
    <row r="18" spans="1:22" ht="12.75">
      <c r="A18" s="88" t="s">
        <v>42</v>
      </c>
      <c r="B18" s="83">
        <v>918647</v>
      </c>
      <c r="C18" s="90" t="s">
        <v>42</v>
      </c>
      <c r="D18" s="85">
        <v>959987</v>
      </c>
      <c r="E18" s="88" t="s">
        <v>42</v>
      </c>
      <c r="F18" s="83">
        <v>1058216</v>
      </c>
      <c r="G18" s="88" t="s">
        <v>42</v>
      </c>
      <c r="H18" s="83">
        <v>1186330</v>
      </c>
      <c r="I18" s="88" t="s">
        <v>42</v>
      </c>
      <c r="J18" s="83">
        <v>1239715</v>
      </c>
      <c r="K18" s="93" t="s">
        <v>42</v>
      </c>
      <c r="L18" s="83">
        <v>1279014</v>
      </c>
      <c r="M18" s="93" t="s">
        <v>42</v>
      </c>
      <c r="N18" s="83">
        <v>1342965</v>
      </c>
      <c r="O18" s="93" t="s">
        <v>42</v>
      </c>
      <c r="P18" s="166">
        <v>1389163</v>
      </c>
      <c r="Q18" s="101" t="s">
        <v>42</v>
      </c>
      <c r="R18" s="172">
        <v>1430005</v>
      </c>
      <c r="S18" s="101" t="s">
        <v>42</v>
      </c>
      <c r="T18" s="105">
        <v>1511610</v>
      </c>
      <c r="U18" s="101" t="s">
        <v>42</v>
      </c>
      <c r="V18" s="105">
        <v>1645354</v>
      </c>
    </row>
    <row r="19" spans="1:22" ht="12.75">
      <c r="A19" s="88" t="s">
        <v>43</v>
      </c>
      <c r="B19" s="83">
        <v>1386365</v>
      </c>
      <c r="C19" s="90" t="s">
        <v>44</v>
      </c>
      <c r="D19" s="85">
        <v>1664479</v>
      </c>
      <c r="E19" s="88" t="s">
        <v>43</v>
      </c>
      <c r="F19" s="83">
        <v>1420328</v>
      </c>
      <c r="G19" s="88" t="s">
        <v>43</v>
      </c>
      <c r="H19" s="83">
        <v>1529268</v>
      </c>
      <c r="I19" s="88" t="s">
        <v>43</v>
      </c>
      <c r="J19" s="83">
        <v>1598085</v>
      </c>
      <c r="K19" s="93" t="s">
        <v>43</v>
      </c>
      <c r="L19" s="83">
        <v>1648745</v>
      </c>
      <c r="M19" s="93" t="s">
        <v>43</v>
      </c>
      <c r="N19" s="83">
        <v>1731183</v>
      </c>
      <c r="O19" s="93" t="s">
        <v>43</v>
      </c>
      <c r="P19" s="166">
        <v>1790736</v>
      </c>
      <c r="Q19" s="101" t="s">
        <v>43</v>
      </c>
      <c r="R19" s="172">
        <v>1843384</v>
      </c>
      <c r="S19" s="101" t="s">
        <v>43</v>
      </c>
      <c r="T19" s="105">
        <v>1948579</v>
      </c>
      <c r="U19" s="101" t="s">
        <v>43</v>
      </c>
      <c r="V19" s="105">
        <v>2120984</v>
      </c>
    </row>
    <row r="20" spans="1:22" ht="12.75">
      <c r="A20" s="88" t="s">
        <v>45</v>
      </c>
      <c r="B20" s="83">
        <v>849590</v>
      </c>
      <c r="C20" s="90" t="s">
        <v>45</v>
      </c>
      <c r="D20" s="85">
        <v>887822</v>
      </c>
      <c r="E20" s="88" t="s">
        <v>44</v>
      </c>
      <c r="F20" s="83">
        <v>1760746</v>
      </c>
      <c r="G20" s="88" t="s">
        <v>44</v>
      </c>
      <c r="H20" s="83">
        <v>1895796</v>
      </c>
      <c r="I20" s="88" t="s">
        <v>44</v>
      </c>
      <c r="J20" s="83">
        <v>1981107</v>
      </c>
      <c r="K20" s="93" t="s">
        <v>44</v>
      </c>
      <c r="L20" s="83">
        <v>2043909</v>
      </c>
      <c r="M20" s="93" t="s">
        <v>44</v>
      </c>
      <c r="N20" s="83">
        <v>2146105</v>
      </c>
      <c r="O20" s="93" t="s">
        <v>44</v>
      </c>
      <c r="P20" s="166">
        <v>2219932</v>
      </c>
      <c r="Q20" s="101" t="s">
        <v>44</v>
      </c>
      <c r="R20" s="172">
        <v>2285199</v>
      </c>
      <c r="S20" s="101" t="s">
        <v>44</v>
      </c>
      <c r="T20" s="105">
        <v>2415607</v>
      </c>
      <c r="U20" s="101" t="s">
        <v>44</v>
      </c>
      <c r="V20" s="105">
        <v>2629334</v>
      </c>
    </row>
    <row r="21" spans="1:24" ht="12.75">
      <c r="A21" s="88" t="s">
        <v>46</v>
      </c>
      <c r="B21" s="83">
        <v>1286988</v>
      </c>
      <c r="C21" s="90" t="s">
        <v>46</v>
      </c>
      <c r="D21" s="85">
        <v>1344903</v>
      </c>
      <c r="E21" s="91" t="s">
        <v>45</v>
      </c>
      <c r="F21" s="86">
        <v>1013132</v>
      </c>
      <c r="G21" s="91" t="s">
        <v>45</v>
      </c>
      <c r="H21" s="86">
        <v>1171300</v>
      </c>
      <c r="I21" s="91" t="s">
        <v>45</v>
      </c>
      <c r="J21" s="86">
        <v>1224009</v>
      </c>
      <c r="K21" s="93" t="s">
        <v>45</v>
      </c>
      <c r="L21" s="83">
        <v>1262811</v>
      </c>
      <c r="M21" s="93" t="s">
        <v>45</v>
      </c>
      <c r="N21" s="83">
        <v>1325952</v>
      </c>
      <c r="O21" s="93" t="s">
        <v>45</v>
      </c>
      <c r="P21" s="166">
        <v>1371565</v>
      </c>
      <c r="Q21" s="101" t="s">
        <v>45</v>
      </c>
      <c r="R21" s="172">
        <v>1411890</v>
      </c>
      <c r="S21" s="101" t="s">
        <v>45</v>
      </c>
      <c r="T21" s="105">
        <v>1492462</v>
      </c>
      <c r="U21" s="101" t="s">
        <v>45</v>
      </c>
      <c r="V21" s="105">
        <v>1624511</v>
      </c>
      <c r="X21" s="181"/>
    </row>
    <row r="22" spans="1:24" ht="12.75">
      <c r="A22" s="88" t="s">
        <v>47</v>
      </c>
      <c r="B22" s="83">
        <v>1282012</v>
      </c>
      <c r="C22" s="90" t="s">
        <v>48</v>
      </c>
      <c r="D22" s="85">
        <v>1736021</v>
      </c>
      <c r="E22" s="82" t="s">
        <v>49</v>
      </c>
      <c r="F22" s="92">
        <v>1101206</v>
      </c>
      <c r="G22" s="82" t="s">
        <v>49</v>
      </c>
      <c r="H22" s="92">
        <v>1273124</v>
      </c>
      <c r="I22" s="82" t="s">
        <v>49</v>
      </c>
      <c r="J22" s="92">
        <v>1330415</v>
      </c>
      <c r="K22" s="93" t="s">
        <v>49</v>
      </c>
      <c r="L22" s="83">
        <v>1372590</v>
      </c>
      <c r="M22" s="93" t="s">
        <v>49</v>
      </c>
      <c r="N22" s="83">
        <v>1441220</v>
      </c>
      <c r="O22" s="93" t="s">
        <v>49</v>
      </c>
      <c r="P22" s="166">
        <v>1490798</v>
      </c>
      <c r="Q22" s="101" t="s">
        <v>49</v>
      </c>
      <c r="R22" s="172">
        <v>1534628</v>
      </c>
      <c r="S22" s="101" t="s">
        <v>49</v>
      </c>
      <c r="T22" s="105">
        <v>1622203</v>
      </c>
      <c r="U22" s="101" t="s">
        <v>49</v>
      </c>
      <c r="V22" s="105">
        <v>1765732</v>
      </c>
      <c r="X22" s="181"/>
    </row>
    <row r="23" spans="1:24" ht="12.75">
      <c r="A23" s="88" t="s">
        <v>47</v>
      </c>
      <c r="B23" s="83">
        <v>1558949</v>
      </c>
      <c r="C23" s="90" t="s">
        <v>50</v>
      </c>
      <c r="D23" s="85">
        <v>1873832</v>
      </c>
      <c r="E23" s="88" t="s">
        <v>46</v>
      </c>
      <c r="F23" s="83">
        <v>1421428</v>
      </c>
      <c r="G23" s="88" t="s">
        <v>46</v>
      </c>
      <c r="H23" s="83">
        <v>1530452</v>
      </c>
      <c r="I23" s="88" t="s">
        <v>46</v>
      </c>
      <c r="J23" s="83">
        <v>1599322</v>
      </c>
      <c r="K23" s="93" t="s">
        <v>46</v>
      </c>
      <c r="L23" s="83">
        <v>1650021</v>
      </c>
      <c r="M23" s="93" t="s">
        <v>46</v>
      </c>
      <c r="N23" s="83">
        <v>1732523</v>
      </c>
      <c r="O23" s="93" t="s">
        <v>46</v>
      </c>
      <c r="P23" s="166">
        <v>1792122</v>
      </c>
      <c r="Q23" s="101" t="s">
        <v>46</v>
      </c>
      <c r="R23" s="172">
        <v>1844811</v>
      </c>
      <c r="S23" s="101" t="s">
        <v>46</v>
      </c>
      <c r="T23" s="105">
        <v>1950087</v>
      </c>
      <c r="U23" s="101" t="s">
        <v>46</v>
      </c>
      <c r="V23" s="105">
        <v>2122625</v>
      </c>
      <c r="X23" s="181"/>
    </row>
    <row r="24" spans="1:24" ht="12.75">
      <c r="A24" s="93" t="s">
        <v>1</v>
      </c>
      <c r="B24" s="83">
        <v>475561</v>
      </c>
      <c r="C24" s="90" t="s">
        <v>47</v>
      </c>
      <c r="D24" s="85">
        <v>1339703</v>
      </c>
      <c r="E24" s="88" t="s">
        <v>48</v>
      </c>
      <c r="F24" s="83">
        <v>1660208</v>
      </c>
      <c r="G24" s="88" t="s">
        <v>48</v>
      </c>
      <c r="H24" s="83">
        <v>1787546</v>
      </c>
      <c r="I24" s="88" t="s">
        <v>48</v>
      </c>
      <c r="J24" s="83">
        <v>1867986</v>
      </c>
      <c r="K24" s="93" t="s">
        <v>51</v>
      </c>
      <c r="L24" s="83">
        <v>1753690</v>
      </c>
      <c r="M24" s="93" t="s">
        <v>51</v>
      </c>
      <c r="N24" s="83">
        <v>1841375</v>
      </c>
      <c r="O24" s="93" t="s">
        <v>51</v>
      </c>
      <c r="P24" s="166">
        <v>1904719</v>
      </c>
      <c r="Q24" s="101" t="s">
        <v>51</v>
      </c>
      <c r="R24" s="172">
        <v>1960718</v>
      </c>
      <c r="S24" s="101" t="s">
        <v>51</v>
      </c>
      <c r="T24" s="105">
        <v>2072609</v>
      </c>
      <c r="U24" s="101" t="s">
        <v>51</v>
      </c>
      <c r="V24" s="105">
        <v>2255989</v>
      </c>
      <c r="X24" s="181"/>
    </row>
    <row r="25" spans="1:24" ht="12.75">
      <c r="A25" s="93" t="s">
        <v>52</v>
      </c>
      <c r="B25" s="83">
        <v>526818</v>
      </c>
      <c r="C25" s="88" t="s">
        <v>47</v>
      </c>
      <c r="D25" s="85">
        <v>1629102</v>
      </c>
      <c r="E25" s="88" t="s">
        <v>50</v>
      </c>
      <c r="F25" s="83">
        <v>1983948</v>
      </c>
      <c r="G25" s="88" t="s">
        <v>50</v>
      </c>
      <c r="H25" s="83">
        <v>2136117</v>
      </c>
      <c r="I25" s="88" t="s">
        <v>50</v>
      </c>
      <c r="J25" s="83">
        <v>2232242</v>
      </c>
      <c r="K25" s="93" t="s">
        <v>48</v>
      </c>
      <c r="L25" s="83">
        <v>1927202</v>
      </c>
      <c r="M25" s="93" t="s">
        <v>48</v>
      </c>
      <c r="N25" s="83">
        <v>2023563</v>
      </c>
      <c r="O25" s="93" t="s">
        <v>48</v>
      </c>
      <c r="P25" s="166">
        <v>2093174</v>
      </c>
      <c r="Q25" s="101" t="s">
        <v>48</v>
      </c>
      <c r="R25" s="172">
        <v>2154714</v>
      </c>
      <c r="S25" s="101" t="s">
        <v>48</v>
      </c>
      <c r="T25" s="105">
        <v>2277675</v>
      </c>
      <c r="U25" s="101" t="s">
        <v>48</v>
      </c>
      <c r="V25" s="105">
        <v>2479198</v>
      </c>
      <c r="X25" s="181"/>
    </row>
    <row r="26" spans="1:24" ht="12.75">
      <c r="A26" s="88" t="s">
        <v>53</v>
      </c>
      <c r="B26" s="83">
        <v>1951105</v>
      </c>
      <c r="C26" s="90" t="s">
        <v>54</v>
      </c>
      <c r="D26" s="85">
        <v>1676706</v>
      </c>
      <c r="E26" s="88" t="s">
        <v>55</v>
      </c>
      <c r="F26" s="83">
        <v>2008182</v>
      </c>
      <c r="G26" s="88" t="s">
        <v>55</v>
      </c>
      <c r="H26" s="83">
        <v>2470559</v>
      </c>
      <c r="I26" s="88" t="s">
        <v>55</v>
      </c>
      <c r="J26" s="83">
        <v>2717615</v>
      </c>
      <c r="K26" s="93" t="s">
        <v>56</v>
      </c>
      <c r="L26" s="83">
        <v>2172594</v>
      </c>
      <c r="M26" s="93" t="s">
        <v>56</v>
      </c>
      <c r="N26" s="83">
        <v>2281224</v>
      </c>
      <c r="O26" s="93" t="s">
        <v>56</v>
      </c>
      <c r="P26" s="166">
        <v>2359699</v>
      </c>
      <c r="Q26" s="101" t="s">
        <v>56</v>
      </c>
      <c r="R26" s="172">
        <v>2429075</v>
      </c>
      <c r="S26" s="101" t="s">
        <v>56</v>
      </c>
      <c r="T26" s="105">
        <v>2567693</v>
      </c>
      <c r="U26" s="101" t="s">
        <v>56</v>
      </c>
      <c r="V26" s="105">
        <v>2794875</v>
      </c>
      <c r="X26" s="181"/>
    </row>
    <row r="27" spans="1:24" ht="12.75">
      <c r="A27" s="88" t="s">
        <v>57</v>
      </c>
      <c r="B27" s="83">
        <v>2220869</v>
      </c>
      <c r="C27" s="88" t="s">
        <v>54</v>
      </c>
      <c r="D27" s="85">
        <v>2038905</v>
      </c>
      <c r="E27" s="88" t="s">
        <v>58</v>
      </c>
      <c r="F27" s="87">
        <v>1572810</v>
      </c>
      <c r="G27" s="88" t="s">
        <v>58</v>
      </c>
      <c r="H27" s="87">
        <v>1862356</v>
      </c>
      <c r="I27" s="88" t="s">
        <v>58</v>
      </c>
      <c r="J27" s="87">
        <v>2048592</v>
      </c>
      <c r="K27" s="93" t="s">
        <v>50</v>
      </c>
      <c r="L27" s="83">
        <v>2303005</v>
      </c>
      <c r="M27" s="93" t="s">
        <v>50</v>
      </c>
      <c r="N27" s="83">
        <v>2418156</v>
      </c>
      <c r="O27" s="93" t="s">
        <v>50</v>
      </c>
      <c r="P27" s="166">
        <v>2501341</v>
      </c>
      <c r="Q27" s="101" t="s">
        <v>50</v>
      </c>
      <c r="R27" s="172">
        <v>2574881</v>
      </c>
      <c r="S27" s="101" t="s">
        <v>50</v>
      </c>
      <c r="T27" s="105">
        <v>2721820</v>
      </c>
      <c r="U27" s="101" t="s">
        <v>50</v>
      </c>
      <c r="V27" s="105">
        <v>2962640</v>
      </c>
      <c r="X27" s="181"/>
    </row>
    <row r="28" spans="1:24" ht="12.75">
      <c r="A28" s="88" t="s">
        <v>59</v>
      </c>
      <c r="B28" s="83">
        <v>2357016</v>
      </c>
      <c r="C28" s="90" t="s">
        <v>60</v>
      </c>
      <c r="D28" s="85">
        <v>1908531</v>
      </c>
      <c r="E28" s="88" t="s">
        <v>61</v>
      </c>
      <c r="F28" s="83">
        <v>2424227</v>
      </c>
      <c r="G28" s="88" t="s">
        <v>61</v>
      </c>
      <c r="H28" s="83">
        <v>2900130</v>
      </c>
      <c r="I28" s="88" t="s">
        <v>61</v>
      </c>
      <c r="J28" s="83">
        <v>3190143</v>
      </c>
      <c r="K28" s="93" t="s">
        <v>62</v>
      </c>
      <c r="L28" s="83">
        <v>2571121</v>
      </c>
      <c r="M28" s="93" t="s">
        <v>62</v>
      </c>
      <c r="N28" s="83">
        <v>2699678</v>
      </c>
      <c r="O28" s="93" t="s">
        <v>62</v>
      </c>
      <c r="P28" s="166">
        <v>2792547</v>
      </c>
      <c r="Q28" s="101" t="s">
        <v>62</v>
      </c>
      <c r="R28" s="172">
        <v>2874648</v>
      </c>
      <c r="S28" s="101" t="s">
        <v>62</v>
      </c>
      <c r="T28" s="105">
        <v>3038693</v>
      </c>
      <c r="U28" s="101" t="s">
        <v>62</v>
      </c>
      <c r="V28" s="105">
        <v>3307548</v>
      </c>
      <c r="X28" s="181"/>
    </row>
    <row r="29" spans="1:24" ht="12.75">
      <c r="A29" s="88" t="s">
        <v>63</v>
      </c>
      <c r="B29" s="83">
        <v>980002</v>
      </c>
      <c r="C29" s="88" t="s">
        <v>60</v>
      </c>
      <c r="D29" s="85">
        <v>2320809</v>
      </c>
      <c r="E29" s="88" t="s">
        <v>64</v>
      </c>
      <c r="F29" s="83">
        <v>1910065</v>
      </c>
      <c r="G29" s="88" t="s">
        <v>64</v>
      </c>
      <c r="H29" s="83">
        <v>2205102</v>
      </c>
      <c r="I29" s="88" t="s">
        <v>64</v>
      </c>
      <c r="J29" s="83">
        <v>2425612</v>
      </c>
      <c r="K29" s="93" t="s">
        <v>55</v>
      </c>
      <c r="L29" s="83">
        <v>2803764</v>
      </c>
      <c r="M29" s="93" t="s">
        <v>55</v>
      </c>
      <c r="N29" s="83">
        <v>2943953</v>
      </c>
      <c r="O29" s="93" t="s">
        <v>55</v>
      </c>
      <c r="P29" s="166">
        <v>3045225</v>
      </c>
      <c r="Q29" s="101" t="s">
        <v>99</v>
      </c>
      <c r="R29" s="172">
        <v>1623673</v>
      </c>
      <c r="S29" s="101" t="s">
        <v>99</v>
      </c>
      <c r="T29" s="105">
        <v>1716330</v>
      </c>
      <c r="U29" s="101" t="s">
        <v>99</v>
      </c>
      <c r="V29" s="105">
        <v>1868187</v>
      </c>
      <c r="X29" s="181"/>
    </row>
    <row r="30" spans="1:24" ht="12.75">
      <c r="A30" s="88" t="s">
        <v>65</v>
      </c>
      <c r="B30" s="83">
        <v>842611</v>
      </c>
      <c r="C30" s="90" t="s">
        <v>66</v>
      </c>
      <c r="D30" s="85">
        <v>2025531</v>
      </c>
      <c r="E30" s="88" t="s">
        <v>67</v>
      </c>
      <c r="F30" s="83">
        <v>3401247</v>
      </c>
      <c r="G30" s="88" t="s">
        <v>67</v>
      </c>
      <c r="H30" s="83">
        <v>3662123</v>
      </c>
      <c r="I30" s="88" t="s">
        <v>67</v>
      </c>
      <c r="J30" s="83">
        <v>4028335</v>
      </c>
      <c r="K30" s="93" t="s">
        <v>58</v>
      </c>
      <c r="L30" s="83">
        <v>2113533</v>
      </c>
      <c r="M30" s="93" t="s">
        <v>58</v>
      </c>
      <c r="N30" s="83">
        <v>2219210</v>
      </c>
      <c r="O30" s="93" t="s">
        <v>58</v>
      </c>
      <c r="P30" s="166">
        <v>2295551</v>
      </c>
      <c r="Q30" s="101" t="s">
        <v>101</v>
      </c>
      <c r="R30" s="172">
        <v>1835457</v>
      </c>
      <c r="S30" s="101" t="s">
        <v>101</v>
      </c>
      <c r="T30" s="105">
        <v>1940200</v>
      </c>
      <c r="U30" s="101" t="s">
        <v>101</v>
      </c>
      <c r="V30" s="105">
        <v>2111864</v>
      </c>
      <c r="X30" s="181"/>
    </row>
    <row r="31" spans="1:24" ht="12.75">
      <c r="A31" s="88" t="s">
        <v>68</v>
      </c>
      <c r="B31" s="83">
        <v>793262</v>
      </c>
      <c r="C31" s="88" t="s">
        <v>69</v>
      </c>
      <c r="D31" s="85">
        <v>2463082</v>
      </c>
      <c r="E31" s="88" t="s">
        <v>70</v>
      </c>
      <c r="F31" s="83">
        <v>2532897</v>
      </c>
      <c r="G31" s="88" t="s">
        <v>70</v>
      </c>
      <c r="H31" s="83">
        <v>2727171</v>
      </c>
      <c r="I31" s="88" t="s">
        <v>70</v>
      </c>
      <c r="J31" s="83">
        <v>2999887</v>
      </c>
      <c r="K31" s="93" t="s">
        <v>61</v>
      </c>
      <c r="L31" s="83">
        <v>3291271</v>
      </c>
      <c r="M31" s="93" t="s">
        <v>61</v>
      </c>
      <c r="N31" s="83">
        <v>3455835</v>
      </c>
      <c r="O31" s="93" t="s">
        <v>61</v>
      </c>
      <c r="P31" s="166">
        <v>3574716</v>
      </c>
      <c r="Q31" s="101" t="s">
        <v>100</v>
      </c>
      <c r="R31" s="172">
        <v>2121532</v>
      </c>
      <c r="S31" s="101" t="s">
        <v>100</v>
      </c>
      <c r="T31" s="105">
        <v>2242600</v>
      </c>
      <c r="U31" s="101" t="s">
        <v>100</v>
      </c>
      <c r="V31" s="105">
        <v>2441019</v>
      </c>
      <c r="X31" s="181"/>
    </row>
    <row r="32" spans="1:24" ht="12.75">
      <c r="A32" s="88" t="s">
        <v>71</v>
      </c>
      <c r="B32" s="83">
        <v>1604503</v>
      </c>
      <c r="C32" s="94" t="s">
        <v>1</v>
      </c>
      <c r="D32" s="85">
        <v>496962</v>
      </c>
      <c r="E32" s="88" t="s">
        <v>69</v>
      </c>
      <c r="F32" s="83">
        <v>3904519</v>
      </c>
      <c r="G32" s="88" t="s">
        <v>69</v>
      </c>
      <c r="H32" s="83">
        <v>4203996</v>
      </c>
      <c r="I32" s="88" t="s">
        <v>69</v>
      </c>
      <c r="J32" s="83">
        <v>4624396</v>
      </c>
      <c r="K32" s="93" t="s">
        <v>64</v>
      </c>
      <c r="L32" s="83">
        <v>2502504</v>
      </c>
      <c r="M32" s="93" t="s">
        <v>64</v>
      </c>
      <c r="N32" s="83">
        <v>2627630</v>
      </c>
      <c r="O32" s="93" t="s">
        <v>64</v>
      </c>
      <c r="P32" s="166">
        <v>2718021</v>
      </c>
      <c r="Q32" s="101" t="s">
        <v>102</v>
      </c>
      <c r="R32" s="172">
        <v>2398254</v>
      </c>
      <c r="S32" s="101" t="s">
        <v>102</v>
      </c>
      <c r="T32" s="105">
        <v>2535114</v>
      </c>
      <c r="U32" s="101" t="s">
        <v>102</v>
      </c>
      <c r="V32" s="105">
        <v>2759415</v>
      </c>
      <c r="X32" s="181"/>
    </row>
    <row r="33" spans="1:24" ht="12.75">
      <c r="A33" s="88" t="s">
        <v>72</v>
      </c>
      <c r="B33" s="83">
        <v>1826345</v>
      </c>
      <c r="C33" s="94" t="s">
        <v>52</v>
      </c>
      <c r="D33" s="85">
        <v>550525</v>
      </c>
      <c r="E33" s="88" t="s">
        <v>73</v>
      </c>
      <c r="F33" s="83">
        <v>2934879</v>
      </c>
      <c r="G33" s="88" t="s">
        <v>73</v>
      </c>
      <c r="H33" s="83">
        <v>3159985</v>
      </c>
      <c r="I33" s="88" t="s">
        <v>73</v>
      </c>
      <c r="J33" s="83">
        <v>3475982</v>
      </c>
      <c r="K33" s="93" t="s">
        <v>67</v>
      </c>
      <c r="L33" s="83">
        <v>4156034</v>
      </c>
      <c r="M33" s="93" t="s">
        <v>67</v>
      </c>
      <c r="N33" s="83">
        <v>4363836</v>
      </c>
      <c r="O33" s="93" t="s">
        <v>67</v>
      </c>
      <c r="P33" s="166">
        <v>4513952</v>
      </c>
      <c r="Q33" s="101" t="s">
        <v>106</v>
      </c>
      <c r="R33" s="172">
        <v>2477921</v>
      </c>
      <c r="S33" s="101" t="s">
        <v>106</v>
      </c>
      <c r="T33" s="105">
        <v>2619326</v>
      </c>
      <c r="U33" s="101" t="s">
        <v>106</v>
      </c>
      <c r="V33" s="105">
        <v>2851077</v>
      </c>
      <c r="X33" s="181"/>
    </row>
    <row r="34" spans="1:24" ht="12.75">
      <c r="A34" s="88" t="s">
        <v>74</v>
      </c>
      <c r="B34" s="83">
        <v>1938307</v>
      </c>
      <c r="C34" s="88" t="s">
        <v>63</v>
      </c>
      <c r="D34" s="83">
        <v>1024103</v>
      </c>
      <c r="E34" s="93" t="s">
        <v>1</v>
      </c>
      <c r="F34" s="83">
        <v>525240</v>
      </c>
      <c r="G34" s="93" t="s">
        <v>1</v>
      </c>
      <c r="H34" s="83">
        <v>565526</v>
      </c>
      <c r="I34" s="93" t="s">
        <v>1</v>
      </c>
      <c r="J34" s="83">
        <v>576837</v>
      </c>
      <c r="K34" s="93" t="s">
        <v>70</v>
      </c>
      <c r="L34" s="83">
        <v>3094984</v>
      </c>
      <c r="M34" s="93" t="s">
        <v>70</v>
      </c>
      <c r="N34" s="83">
        <v>3249734</v>
      </c>
      <c r="O34" s="93" t="s">
        <v>70</v>
      </c>
      <c r="P34" s="166">
        <v>3361525</v>
      </c>
      <c r="Q34" s="101" t="s">
        <v>103</v>
      </c>
      <c r="R34" s="172">
        <v>2801128</v>
      </c>
      <c r="S34" s="101" t="s">
        <v>103</v>
      </c>
      <c r="T34" s="105">
        <v>2960997</v>
      </c>
      <c r="U34" s="101" t="s">
        <v>103</v>
      </c>
      <c r="V34" s="105">
        <v>3222956</v>
      </c>
      <c r="X34" s="181"/>
    </row>
    <row r="35" spans="1:24" ht="12.75">
      <c r="A35" s="88" t="s">
        <v>75</v>
      </c>
      <c r="B35" s="83">
        <v>1592802</v>
      </c>
      <c r="C35" s="88" t="s">
        <v>65</v>
      </c>
      <c r="D35" s="83">
        <v>880529</v>
      </c>
      <c r="E35" s="93" t="s">
        <v>52</v>
      </c>
      <c r="F35" s="83">
        <v>581850</v>
      </c>
      <c r="G35" s="93" t="s">
        <v>52</v>
      </c>
      <c r="H35" s="83">
        <v>626478</v>
      </c>
      <c r="I35" s="93" t="s">
        <v>52</v>
      </c>
      <c r="J35" s="83">
        <v>639008</v>
      </c>
      <c r="K35" s="93" t="s">
        <v>69</v>
      </c>
      <c r="L35" s="83">
        <v>4770990</v>
      </c>
      <c r="M35" s="93" t="s">
        <v>69</v>
      </c>
      <c r="N35" s="83">
        <v>5009540</v>
      </c>
      <c r="O35" s="93" t="s">
        <v>69</v>
      </c>
      <c r="P35" s="166">
        <v>5181869</v>
      </c>
      <c r="Q35" s="101" t="s">
        <v>105</v>
      </c>
      <c r="R35" s="172">
        <v>2961113</v>
      </c>
      <c r="S35" s="101" t="s">
        <v>105</v>
      </c>
      <c r="T35" s="105">
        <v>3130092</v>
      </c>
      <c r="U35" s="101" t="s">
        <v>105</v>
      </c>
      <c r="V35" s="105">
        <v>3407034</v>
      </c>
      <c r="X35" s="181"/>
    </row>
    <row r="36" spans="1:24" ht="12.75">
      <c r="A36" s="88" t="s">
        <v>76</v>
      </c>
      <c r="B36" s="83">
        <v>1661264</v>
      </c>
      <c r="C36" s="88" t="s">
        <v>68</v>
      </c>
      <c r="D36" s="83">
        <v>828959</v>
      </c>
      <c r="E36" s="88" t="s">
        <v>63</v>
      </c>
      <c r="F36" s="83">
        <v>1082375</v>
      </c>
      <c r="G36" s="88" t="s">
        <v>63</v>
      </c>
      <c r="H36" s="83">
        <v>1165394</v>
      </c>
      <c r="I36" s="88" t="s">
        <v>63</v>
      </c>
      <c r="J36" s="83">
        <v>1188702</v>
      </c>
      <c r="K36" s="93" t="s">
        <v>73</v>
      </c>
      <c r="L36" s="83">
        <v>3586171</v>
      </c>
      <c r="M36" s="93" t="s">
        <v>73</v>
      </c>
      <c r="N36" s="83">
        <v>3765480</v>
      </c>
      <c r="O36" s="93" t="s">
        <v>73</v>
      </c>
      <c r="P36" s="166">
        <v>3895013</v>
      </c>
      <c r="Q36" s="101" t="s">
        <v>104</v>
      </c>
      <c r="R36" s="172">
        <v>3347345</v>
      </c>
      <c r="S36" s="101" t="s">
        <v>104</v>
      </c>
      <c r="T36" s="105">
        <v>3538365</v>
      </c>
      <c r="U36" s="101" t="s">
        <v>104</v>
      </c>
      <c r="V36" s="105">
        <v>3851430</v>
      </c>
      <c r="X36" s="181"/>
    </row>
    <row r="37" spans="1:24" ht="12.75">
      <c r="A37" s="88" t="s">
        <v>77</v>
      </c>
      <c r="B37" s="83">
        <v>1793140</v>
      </c>
      <c r="C37" s="90" t="s">
        <v>78</v>
      </c>
      <c r="D37" s="85">
        <v>1448752</v>
      </c>
      <c r="E37" s="88" t="s">
        <v>65</v>
      </c>
      <c r="F37" s="83">
        <v>930632</v>
      </c>
      <c r="G37" s="88" t="s">
        <v>65</v>
      </c>
      <c r="H37" s="83">
        <v>1002012</v>
      </c>
      <c r="I37" s="88" t="s">
        <v>65</v>
      </c>
      <c r="J37" s="83">
        <v>1022053</v>
      </c>
      <c r="K37" s="93" t="s">
        <v>1</v>
      </c>
      <c r="L37" s="83">
        <v>595123</v>
      </c>
      <c r="M37" s="93" t="s">
        <v>1</v>
      </c>
      <c r="N37" s="83">
        <v>624880</v>
      </c>
      <c r="O37" s="93" t="s">
        <v>1</v>
      </c>
      <c r="P37" s="166">
        <v>646376</v>
      </c>
      <c r="Q37" s="101" t="s">
        <v>55</v>
      </c>
      <c r="R37" s="172">
        <v>3134755</v>
      </c>
      <c r="S37" s="101" t="s">
        <v>55</v>
      </c>
      <c r="T37" s="105">
        <v>3313644</v>
      </c>
      <c r="U37" s="101" t="s">
        <v>55</v>
      </c>
      <c r="V37" s="105">
        <v>3606826</v>
      </c>
      <c r="X37" s="181"/>
    </row>
    <row r="38" spans="1:24" ht="12.75">
      <c r="A38" s="93" t="s">
        <v>79</v>
      </c>
      <c r="B38" s="83">
        <v>712144</v>
      </c>
      <c r="C38" s="94" t="s">
        <v>79</v>
      </c>
      <c r="D38" s="85">
        <v>744191</v>
      </c>
      <c r="E38" s="88" t="s">
        <v>68</v>
      </c>
      <c r="F38" s="83">
        <v>876127</v>
      </c>
      <c r="G38" s="88" t="s">
        <v>68</v>
      </c>
      <c r="H38" s="83">
        <v>943326</v>
      </c>
      <c r="I38" s="88" t="s">
        <v>68</v>
      </c>
      <c r="J38" s="83">
        <v>962193</v>
      </c>
      <c r="K38" s="93" t="s">
        <v>52</v>
      </c>
      <c r="L38" s="83">
        <v>659265</v>
      </c>
      <c r="M38" s="93" t="s">
        <v>52</v>
      </c>
      <c r="N38" s="83">
        <v>692229</v>
      </c>
      <c r="O38" s="93" t="s">
        <v>52</v>
      </c>
      <c r="P38" s="166">
        <v>716042</v>
      </c>
      <c r="Q38" s="101" t="s">
        <v>58</v>
      </c>
      <c r="R38" s="172">
        <v>2363041</v>
      </c>
      <c r="S38" s="101" t="s">
        <v>58</v>
      </c>
      <c r="T38" s="105">
        <v>2497890</v>
      </c>
      <c r="U38" s="101" t="s">
        <v>58</v>
      </c>
      <c r="V38" s="105">
        <v>2718896</v>
      </c>
      <c r="X38" s="181"/>
    </row>
    <row r="39" spans="1:24" ht="13.5" thickBot="1">
      <c r="A39" s="95" t="s">
        <v>80</v>
      </c>
      <c r="B39" s="96">
        <v>582810</v>
      </c>
      <c r="C39" s="97" t="s">
        <v>80</v>
      </c>
      <c r="D39" s="98">
        <v>609037</v>
      </c>
      <c r="E39" s="93" t="s">
        <v>79</v>
      </c>
      <c r="F39" s="83">
        <v>786536</v>
      </c>
      <c r="G39" s="93" t="s">
        <v>79</v>
      </c>
      <c r="H39" s="83">
        <v>846864</v>
      </c>
      <c r="I39" s="93" t="s">
        <v>79</v>
      </c>
      <c r="J39" s="83">
        <v>863802</v>
      </c>
      <c r="K39" s="93" t="s">
        <v>63</v>
      </c>
      <c r="L39" s="83">
        <v>1226384</v>
      </c>
      <c r="M39" s="93" t="s">
        <v>63</v>
      </c>
      <c r="N39" s="83">
        <v>1287704</v>
      </c>
      <c r="O39" s="93" t="s">
        <v>63</v>
      </c>
      <c r="P39" s="166">
        <v>1332002</v>
      </c>
      <c r="Q39" s="101" t="s">
        <v>61</v>
      </c>
      <c r="R39" s="172">
        <v>3679813</v>
      </c>
      <c r="S39" s="101" t="s">
        <v>61</v>
      </c>
      <c r="T39" s="105">
        <v>3889806</v>
      </c>
      <c r="U39" s="101" t="s">
        <v>61</v>
      </c>
      <c r="V39" s="105">
        <v>4233966</v>
      </c>
      <c r="X39" s="181"/>
    </row>
    <row r="40" spans="1:24" ht="13.5" thickBot="1">
      <c r="A40" s="76"/>
      <c r="B40" s="76"/>
      <c r="C40" s="76"/>
      <c r="D40" s="99"/>
      <c r="E40" s="95" t="s">
        <v>80</v>
      </c>
      <c r="F40" s="100">
        <v>643692</v>
      </c>
      <c r="G40" s="95" t="s">
        <v>80</v>
      </c>
      <c r="H40" s="100">
        <v>693064</v>
      </c>
      <c r="I40" s="95" t="s">
        <v>80</v>
      </c>
      <c r="J40" s="96">
        <v>706926</v>
      </c>
      <c r="K40" s="93" t="s">
        <v>65</v>
      </c>
      <c r="L40" s="83">
        <v>1054453</v>
      </c>
      <c r="M40" s="93" t="s">
        <v>65</v>
      </c>
      <c r="N40" s="83">
        <v>1107176</v>
      </c>
      <c r="O40" s="93" t="s">
        <v>65</v>
      </c>
      <c r="P40" s="166">
        <v>1145263</v>
      </c>
      <c r="Q40" s="101" t="s">
        <v>64</v>
      </c>
      <c r="R40" s="172">
        <v>2797931</v>
      </c>
      <c r="S40" s="101" t="s">
        <v>64</v>
      </c>
      <c r="T40" s="105">
        <v>2957598</v>
      </c>
      <c r="U40" s="101" t="s">
        <v>64</v>
      </c>
      <c r="V40" s="105">
        <v>3219278</v>
      </c>
      <c r="X40" s="181"/>
    </row>
    <row r="41" spans="1:24" ht="12.75">
      <c r="A41" s="76"/>
      <c r="B41" s="76"/>
      <c r="C41" s="76"/>
      <c r="D41" s="99"/>
      <c r="E41" s="76"/>
      <c r="F41" s="77"/>
      <c r="G41" s="76"/>
      <c r="H41" s="76"/>
      <c r="I41" s="76"/>
      <c r="J41" s="76"/>
      <c r="K41" s="93" t="s">
        <v>68</v>
      </c>
      <c r="L41" s="83">
        <v>992695</v>
      </c>
      <c r="M41" s="93" t="s">
        <v>68</v>
      </c>
      <c r="N41" s="83">
        <v>1042330</v>
      </c>
      <c r="O41" s="93" t="s">
        <v>68</v>
      </c>
      <c r="P41" s="166">
        <v>1078187</v>
      </c>
      <c r="Q41" s="101" t="s">
        <v>67</v>
      </c>
      <c r="R41" s="172">
        <v>4646663</v>
      </c>
      <c r="S41" s="101" t="s">
        <v>67</v>
      </c>
      <c r="T41" s="105">
        <v>4911830</v>
      </c>
      <c r="U41" s="101" t="s">
        <v>67</v>
      </c>
      <c r="V41" s="105">
        <v>5346415</v>
      </c>
      <c r="X41" s="181"/>
    </row>
    <row r="42" spans="1:24" ht="12.75">
      <c r="A42" s="76"/>
      <c r="B42" s="76"/>
      <c r="C42" s="76"/>
      <c r="D42" s="99"/>
      <c r="E42" s="76"/>
      <c r="F42" s="77"/>
      <c r="G42" s="76"/>
      <c r="H42" s="76"/>
      <c r="I42" s="76"/>
      <c r="J42" s="76"/>
      <c r="K42" s="93" t="s">
        <v>79</v>
      </c>
      <c r="L42" s="83">
        <v>891185</v>
      </c>
      <c r="M42" s="93" t="s">
        <v>79</v>
      </c>
      <c r="N42" s="83">
        <v>935745</v>
      </c>
      <c r="O42" s="93" t="s">
        <v>79</v>
      </c>
      <c r="P42" s="166">
        <v>967935</v>
      </c>
      <c r="Q42" s="101" t="s">
        <v>70</v>
      </c>
      <c r="R42" s="172">
        <v>3460354</v>
      </c>
      <c r="S42" s="101" t="s">
        <v>70</v>
      </c>
      <c r="T42" s="105">
        <v>3657824</v>
      </c>
      <c r="U42" s="101" t="s">
        <v>70</v>
      </c>
      <c r="V42" s="105">
        <v>3981459</v>
      </c>
      <c r="X42" s="181"/>
    </row>
    <row r="43" spans="1:24" ht="13.5" thickBot="1">
      <c r="A43" s="183"/>
      <c r="B43" s="183"/>
      <c r="C43" s="183"/>
      <c r="D43" s="183"/>
      <c r="E43" s="183"/>
      <c r="F43" s="183"/>
      <c r="G43" s="183"/>
      <c r="H43" s="183"/>
      <c r="I43" s="183"/>
      <c r="J43" s="184"/>
      <c r="K43" s="95" t="s">
        <v>80</v>
      </c>
      <c r="L43" s="96">
        <v>729336</v>
      </c>
      <c r="M43" s="95" t="s">
        <v>80</v>
      </c>
      <c r="N43" s="96">
        <v>765803</v>
      </c>
      <c r="O43" s="95" t="s">
        <v>80</v>
      </c>
      <c r="P43" s="167">
        <v>792147</v>
      </c>
      <c r="Q43" s="101" t="s">
        <v>69</v>
      </c>
      <c r="R43" s="172">
        <v>5334216</v>
      </c>
      <c r="S43" s="101" t="s">
        <v>69</v>
      </c>
      <c r="T43" s="105">
        <v>5638619</v>
      </c>
      <c r="U43" s="101" t="s">
        <v>69</v>
      </c>
      <c r="V43" s="105">
        <v>6137508</v>
      </c>
      <c r="X43" s="181"/>
    </row>
    <row r="44" spans="17:24" ht="12.75">
      <c r="Q44" s="101" t="s">
        <v>73</v>
      </c>
      <c r="R44" s="172">
        <v>4009527</v>
      </c>
      <c r="S44" s="101" t="s">
        <v>73</v>
      </c>
      <c r="T44" s="105">
        <v>4238335</v>
      </c>
      <c r="U44" s="101" t="s">
        <v>73</v>
      </c>
      <c r="V44" s="105">
        <v>4613331</v>
      </c>
      <c r="X44" s="181"/>
    </row>
    <row r="45" spans="17:24" ht="12.75">
      <c r="Q45" s="101" t="s">
        <v>1</v>
      </c>
      <c r="R45" s="172">
        <v>665380</v>
      </c>
      <c r="S45" s="101" t="s">
        <v>1</v>
      </c>
      <c r="T45" s="105">
        <v>703351</v>
      </c>
      <c r="U45" s="101" t="s">
        <v>1</v>
      </c>
      <c r="V45" s="105">
        <v>765582</v>
      </c>
      <c r="X45" s="181"/>
    </row>
    <row r="46" spans="17:24" ht="12.75">
      <c r="Q46" s="101" t="s">
        <v>52</v>
      </c>
      <c r="R46" s="172">
        <v>737094</v>
      </c>
      <c r="S46" s="101" t="s">
        <v>52</v>
      </c>
      <c r="T46" s="105">
        <v>779158</v>
      </c>
      <c r="U46" s="101" t="s">
        <v>52</v>
      </c>
      <c r="V46" s="105">
        <v>848097</v>
      </c>
      <c r="X46" s="181"/>
    </row>
    <row r="47" spans="17:24" ht="12.75">
      <c r="Q47" s="101" t="s">
        <v>63</v>
      </c>
      <c r="R47" s="172">
        <v>1371163</v>
      </c>
      <c r="S47" s="106" t="s">
        <v>63</v>
      </c>
      <c r="T47" s="107">
        <v>1449411</v>
      </c>
      <c r="U47" s="106" t="s">
        <v>63</v>
      </c>
      <c r="V47" s="107">
        <v>1577652</v>
      </c>
      <c r="X47" s="181"/>
    </row>
    <row r="48" spans="17:24" ht="12.75">
      <c r="Q48" s="101" t="s">
        <v>65</v>
      </c>
      <c r="R48" s="172">
        <v>1178934</v>
      </c>
      <c r="S48" s="106" t="s">
        <v>65</v>
      </c>
      <c r="T48" s="107">
        <v>1246211</v>
      </c>
      <c r="U48" s="106" t="s">
        <v>65</v>
      </c>
      <c r="V48" s="107">
        <v>1356473</v>
      </c>
      <c r="X48" s="181"/>
    </row>
    <row r="49" spans="17:24" ht="12.75">
      <c r="Q49" s="101" t="s">
        <v>68</v>
      </c>
      <c r="R49" s="172">
        <v>1109886</v>
      </c>
      <c r="S49" s="106" t="s">
        <v>68</v>
      </c>
      <c r="T49" s="107">
        <v>1173223</v>
      </c>
      <c r="U49" s="106" t="s">
        <v>68</v>
      </c>
      <c r="V49" s="107">
        <v>1277028</v>
      </c>
      <c r="X49" s="181"/>
    </row>
    <row r="50" spans="17:24" ht="12.75">
      <c r="Q50" s="101" t="s">
        <v>79</v>
      </c>
      <c r="R50" s="172">
        <v>996393</v>
      </c>
      <c r="S50" s="101" t="s">
        <v>79</v>
      </c>
      <c r="T50" s="102">
        <v>1053254</v>
      </c>
      <c r="U50" s="101" t="s">
        <v>79</v>
      </c>
      <c r="V50" s="102">
        <v>1146444</v>
      </c>
      <c r="X50" s="181"/>
    </row>
    <row r="51" spans="17:24" ht="13.5" thickBot="1">
      <c r="Q51" s="95" t="s">
        <v>80</v>
      </c>
      <c r="R51" s="167">
        <v>815437</v>
      </c>
      <c r="S51" s="95" t="s">
        <v>80</v>
      </c>
      <c r="T51" s="96">
        <v>861971</v>
      </c>
      <c r="U51" s="95" t="s">
        <v>80</v>
      </c>
      <c r="V51" s="96">
        <v>938236</v>
      </c>
      <c r="X51" s="181"/>
    </row>
    <row r="61" spans="2:22" ht="12.75"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</row>
    <row r="63" spans="2:22" ht="12.75"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</row>
    <row r="68" spans="2:22" ht="12.75"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</row>
  </sheetData>
  <sheetProtection/>
  <mergeCells count="7">
    <mergeCell ref="M1:N1"/>
    <mergeCell ref="K1:L1"/>
    <mergeCell ref="G1:H1"/>
    <mergeCell ref="I1:J1"/>
    <mergeCell ref="A1:B1"/>
    <mergeCell ref="C1:D1"/>
    <mergeCell ref="E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FIDUPREVISORA 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jsanchez@fiduprevisora.com.co</dc:creator>
  <cp:keywords/>
  <dc:description/>
  <cp:lastModifiedBy>Sanchez  Joel</cp:lastModifiedBy>
  <cp:lastPrinted>2016-02-17T14:43:09Z</cp:lastPrinted>
  <dcterms:created xsi:type="dcterms:W3CDTF">2005-05-27T19:10:17Z</dcterms:created>
  <dcterms:modified xsi:type="dcterms:W3CDTF">2016-04-25T22:01:42Z</dcterms:modified>
  <cp:category/>
  <cp:version/>
  <cp:contentType/>
  <cp:contentStatus/>
</cp:coreProperties>
</file>